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Unità" sheetId="1" r:id="rId1"/>
    <sheet name="Decina" sheetId="2" r:id="rId2"/>
    <sheet name="Centinaio" sheetId="3" r:id="rId3"/>
  </sheets>
  <definedNames/>
  <calcPr fullCalcOnLoad="1"/>
</workbook>
</file>

<file path=xl/sharedStrings.xml><?xml version="1.0" encoding="utf-8"?>
<sst xmlns="http://schemas.openxmlformats.org/spreadsheetml/2006/main" count="90" uniqueCount="32">
  <si>
    <t xml:space="preserve">Esempio di applicazione del Modello a Coda ottimizzato sulla scala 0-1 </t>
  </si>
  <si>
    <t>Questo foglio dovrebbe servire semplicemente a verificare i calcoli dello IAC per comportamenti la cui Media è un valore compreso tra 0 ed 1</t>
  </si>
  <si>
    <t>Modello lineare standard</t>
  </si>
  <si>
    <t>Parametro</t>
  </si>
  <si>
    <t>Valore</t>
  </si>
  <si>
    <t>Media</t>
  </si>
  <si>
    <t>(var. indip)</t>
  </si>
  <si>
    <t>Err. Perc.</t>
  </si>
  <si>
    <t>Sigma</t>
  </si>
  <si>
    <t>Media*Err.Rel.</t>
  </si>
  <si>
    <t>Coeff. m</t>
  </si>
  <si>
    <t>1/(3*sigma)</t>
  </si>
  <si>
    <t>Coeff. q sx</t>
  </si>
  <si>
    <t>m*(3*sigma - Media)</t>
  </si>
  <si>
    <t>Coeff. q dx</t>
  </si>
  <si>
    <t>m*(3*sigma + Media)</t>
  </si>
  <si>
    <t>Retta Zero</t>
  </si>
  <si>
    <t>Sostituiamo m(0) e q(0), ottenendo: Retta(0) = 0,25*(1-x/sigma)</t>
  </si>
  <si>
    <t>Max</t>
  </si>
  <si>
    <t>Retta SX calcolata per x=Media</t>
  </si>
  <si>
    <t>Scala</t>
  </si>
  <si>
    <t>(usata solo dalla gaussiana)</t>
  </si>
  <si>
    <t>Valore X</t>
  </si>
  <si>
    <t>Gauss</t>
  </si>
  <si>
    <t>Retta SX</t>
  </si>
  <si>
    <t>Retta DX</t>
  </si>
  <si>
    <t>Modello</t>
  </si>
  <si>
    <t>IAC</t>
  </si>
  <si>
    <t>Esempio di applicazione del Modello a Coda ottimizzato sulla scala 1-10</t>
  </si>
  <si>
    <t>Questo foglio dovrebbe servire semplicemente a verificare i calcoli dello IAC per comportamenti la cui Media è un valore compreso tra 1 e 10</t>
  </si>
  <si>
    <t>Esempio di applicazione del Modello a Coda ottimizzato sulla scala 1-100</t>
  </si>
  <si>
    <t>Questo foglio dovrebbe servire semplicemente a verificare i calcoli dello IAC per comportamenti la cui Media è un valore compreso tra 1 e 100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</si>
</sst>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.0%"/>
    <numFmt numFmtId="168" formatCode="0.0"/>
    <numFmt numFmtId="169" formatCode="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2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3" fillId="0" borderId="0" xfId="20" applyFont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5" fontId="1" fillId="0" borderId="0" xfId="20" applyNumberFormat="1" applyAlignment="1">
      <alignment horizontal="center"/>
      <protection/>
    </xf>
    <xf numFmtId="164" fontId="2" fillId="0" borderId="0" xfId="0" applyNumberFormat="1" applyFont="1" applyAlignment="1">
      <alignment horizontal="center"/>
    </xf>
    <xf numFmtId="164" fontId="5" fillId="0" borderId="0" xfId="20" applyFont="1" applyAlignment="1">
      <alignment horizontal="center"/>
      <protection/>
    </xf>
    <xf numFmtId="165" fontId="1" fillId="0" borderId="0" xfId="20" applyNumberFormat="1" applyFont="1" applyAlignment="1">
      <alignment horizontal="center"/>
      <protection/>
    </xf>
    <xf numFmtId="164" fontId="1" fillId="0" borderId="0" xfId="20" applyFill="1" applyAlignment="1">
      <alignment horizontal="center"/>
      <protection/>
    </xf>
    <xf numFmtId="165" fontId="6" fillId="0" borderId="0" xfId="20" applyNumberFormat="1" applyFont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0" fillId="0" borderId="0" xfId="0" applyFill="1" applyAlignment="1">
      <alignment horizontal="center"/>
    </xf>
    <xf numFmtId="167" fontId="7" fillId="0" borderId="0" xfId="20" applyNumberFormat="1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169" fontId="6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Unità!$C$17:$C$17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Unità!$B$18:$B$218</c:f>
              <c:numCache/>
            </c:numRef>
          </c:xVal>
          <c:yVal>
            <c:numRef>
              <c:f>Unità!$C$18:$C$218</c:f>
              <c:numCache/>
            </c:numRef>
          </c:yVal>
          <c:smooth val="0"/>
        </c:ser>
        <c:ser>
          <c:idx val="1"/>
          <c:order val="1"/>
          <c:tx>
            <c:strRef>
              <c:f>Unità!$G$17:$G$17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Unità!$B$18:$B$218</c:f>
              <c:numCache/>
            </c:numRef>
          </c:xVal>
          <c:yVal>
            <c:numRef>
              <c:f>Unità!$G$18:$G$218</c:f>
              <c:numCache/>
            </c:numRef>
          </c:yVal>
          <c:smooth val="0"/>
        </c:ser>
        <c:axId val="66584164"/>
        <c:axId val="62386565"/>
      </c:scatterChart>
      <c:valAx>
        <c:axId val="665841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At val="0"/>
        <c:crossBetween val="midCat"/>
        <c:dispUnits/>
      </c:valAx>
      <c:valAx>
        <c:axId val="623865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Decina!$C$17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Decina!$B$18:$B$218</c:f>
              <c:numCache/>
            </c:numRef>
          </c:xVal>
          <c:yVal>
            <c:numRef>
              <c:f>Decina!$C$18:$C$218</c:f>
              <c:numCache/>
            </c:numRef>
          </c:yVal>
          <c:smooth val="0"/>
        </c:ser>
        <c:ser>
          <c:idx val="1"/>
          <c:order val="1"/>
          <c:tx>
            <c:strRef>
              <c:f>Decina!$G$17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Decina!$B$18:$B$218</c:f>
              <c:numCache/>
            </c:numRef>
          </c:xVal>
          <c:yVal>
            <c:numRef>
              <c:f>Decina!$G$18:$G$218</c:f>
              <c:numCache/>
            </c:numRef>
          </c:yVal>
          <c:smooth val="0"/>
        </c:ser>
        <c:axId val="24608174"/>
        <c:axId val="20146975"/>
      </c:scatterChart>
      <c:valAx>
        <c:axId val="24608174"/>
        <c:scaling>
          <c:orientation val="minMax"/>
          <c:max val="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At val="0"/>
        <c:crossBetween val="midCat"/>
        <c:dispUnits/>
      </c:valAx>
      <c:valAx>
        <c:axId val="201469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Centinaio!$C$17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Centinaio!$B$18:$B$218</c:f>
              <c:numCache/>
            </c:numRef>
          </c:xVal>
          <c:yVal>
            <c:numRef>
              <c:f>Centinaio!$C$18:$C$218</c:f>
              <c:numCache/>
            </c:numRef>
          </c:yVal>
          <c:smooth val="0"/>
        </c:ser>
        <c:ser>
          <c:idx val="1"/>
          <c:order val="1"/>
          <c:tx>
            <c:strRef>
              <c:f>Centinaio!$G$17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Centinaio!$B$18:$B$218</c:f>
              <c:numCache/>
            </c:numRef>
          </c:xVal>
          <c:yVal>
            <c:numRef>
              <c:f>Centinaio!$G$18:$G$218</c:f>
              <c:numCache/>
            </c:numRef>
          </c:yVal>
          <c:smooth val="0"/>
        </c:ser>
        <c:axId val="47105048"/>
        <c:axId val="21292249"/>
      </c:scatterChart>
      <c:valAx>
        <c:axId val="47105048"/>
        <c:scaling>
          <c:orientation val="minMax"/>
          <c:max val="2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0"/>
        <c:crossBetween val="midCat"/>
        <c:dispUnits/>
      </c:valAx>
      <c:valAx>
        <c:axId val="212922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0</xdr:rowOff>
    </xdr:from>
    <xdr:to>
      <xdr:col>18</xdr:col>
      <xdr:colOff>533400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467350" y="704850"/>
        <a:ext cx="6048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0</xdr:rowOff>
    </xdr:from>
    <xdr:to>
      <xdr:col>18</xdr:col>
      <xdr:colOff>533400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467350" y="704850"/>
        <a:ext cx="6048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0</xdr:rowOff>
    </xdr:from>
    <xdr:to>
      <xdr:col>18</xdr:col>
      <xdr:colOff>533400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467350" y="704850"/>
        <a:ext cx="6048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4"/>
  <sheetViews>
    <sheetView workbookViewId="0" topLeftCell="A1">
      <selection activeCell="H18" sqref="H18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1.57421875" style="1" customWidth="1"/>
    <col min="4" max="4" width="10.140625" style="1" customWidth="1"/>
    <col min="5" max="5" width="8.140625" style="1" customWidth="1"/>
    <col min="6" max="6" width="10.28125" style="1" customWidth="1"/>
    <col min="7" max="7" width="13.28125" style="1" customWidth="1"/>
    <col min="8" max="8" width="8.57421875" style="1" customWidth="1"/>
    <col min="9" max="9" width="4.8515625" style="1" customWidth="1"/>
    <col min="10" max="16384" width="9.140625" style="1" customWidth="1"/>
  </cols>
  <sheetData>
    <row r="2" spans="2:20" ht="13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1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3.5">
      <c r="B5" s="3" t="s">
        <v>2</v>
      </c>
      <c r="C5" s="3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3.5">
      <c r="B6"/>
      <c r="C6" s="5" t="s">
        <v>3</v>
      </c>
      <c r="D6" s="5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3.5">
      <c r="B7" s="6" t="s">
        <v>5</v>
      </c>
      <c r="C7" s="6" t="s">
        <v>6</v>
      </c>
      <c r="D7" s="7">
        <v>0.6000000000000001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3.5">
      <c r="B8" s="6" t="s">
        <v>7</v>
      </c>
      <c r="C8" s="6" t="s">
        <v>6</v>
      </c>
      <c r="D8" s="7">
        <v>0.25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3.5">
      <c r="B9" s="6" t="s">
        <v>8</v>
      </c>
      <c r="C9" s="5"/>
      <c r="D9" s="8">
        <f>D7*D8</f>
        <v>0.15000000000000002</v>
      </c>
      <c r="E9" s="9" t="s">
        <v>9</v>
      </c>
      <c r="F9" s="9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3.5">
      <c r="B10" s="6" t="s">
        <v>10</v>
      </c>
      <c r="C10" s="5"/>
      <c r="D10" s="10">
        <f>1/(3*D9)</f>
        <v>2.222222222222222</v>
      </c>
      <c r="E10" s="9" t="s">
        <v>11</v>
      </c>
      <c r="F10" s="9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3.5">
      <c r="B11" s="6" t="s">
        <v>12</v>
      </c>
      <c r="C11" s="5"/>
      <c r="D11" s="11">
        <f>$D$10*(3*$D$9-$D$7)</f>
        <v>-0.3333333333333333</v>
      </c>
      <c r="E11" s="9" t="s">
        <v>13</v>
      </c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3.5">
      <c r="B12" s="6" t="s">
        <v>14</v>
      </c>
      <c r="C12" s="5"/>
      <c r="D12" s="11">
        <f>$D$10*(3*$D$9+$D$7)</f>
        <v>2.3333333333333335</v>
      </c>
      <c r="E12" s="9" t="s">
        <v>15</v>
      </c>
      <c r="F12" s="9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3.5">
      <c r="B13" s="6" t="s">
        <v>16</v>
      </c>
      <c r="C13" s="12" t="s">
        <v>17</v>
      </c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3.5">
      <c r="B14" s="6" t="s">
        <v>18</v>
      </c>
      <c r="C14" s="13"/>
      <c r="D14" s="14">
        <f>$D$10*D7+$D$11</f>
        <v>1</v>
      </c>
      <c r="E14" s="9" t="s">
        <v>19</v>
      </c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3.5">
      <c r="B15" s="6" t="s">
        <v>20</v>
      </c>
      <c r="C15" s="15">
        <v>0.41</v>
      </c>
      <c r="D15" s="11">
        <f>D9/C15</f>
        <v>0.36585365853658547</v>
      </c>
      <c r="E15" s="9" t="s">
        <v>21</v>
      </c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5:14" ht="13.5">
      <c r="E16" s="16"/>
      <c r="F16" s="16"/>
      <c r="G16" s="17"/>
      <c r="H16" s="17"/>
      <c r="I16" s="18"/>
      <c r="K16" s="16"/>
      <c r="N16" s="16"/>
    </row>
    <row r="17" spans="2:9" ht="13.5">
      <c r="B17" s="16" t="s">
        <v>22</v>
      </c>
      <c r="C17" s="16" t="s">
        <v>23</v>
      </c>
      <c r="D17" s="16" t="s">
        <v>24</v>
      </c>
      <c r="E17" s="16" t="s">
        <v>25</v>
      </c>
      <c r="F17" s="16" t="s">
        <v>16</v>
      </c>
      <c r="G17" s="16" t="s">
        <v>26</v>
      </c>
      <c r="H17" s="16" t="s">
        <v>27</v>
      </c>
      <c r="I17" s="16"/>
    </row>
    <row r="18" spans="2:9" ht="13.5">
      <c r="B18" s="19">
        <v>0</v>
      </c>
      <c r="C18" s="14">
        <f>$D$15*(EXP(-(B18-$D$7)*(B18-$D$7)/(2*$D$9*$D$9))/($D$9*SQRT(2*3.1415926)))</f>
        <v>0.00032641518757642475</v>
      </c>
      <c r="D18" s="14">
        <f>$D$10*B18+$D$11</f>
        <v>-0.3333333333333333</v>
      </c>
      <c r="E18" s="14">
        <f>-$D$10*B18+$D$12</f>
        <v>2.3333333333333335</v>
      </c>
      <c r="F18" s="14">
        <f>0.25*(1-B18/$D$9)</f>
        <v>0.25</v>
      </c>
      <c r="G18" s="14">
        <f>IF(B18&lt;$D$7,IF(B18&lt;=$D$9,F18,D18),E18)</f>
        <v>0.25</v>
      </c>
      <c r="H18" s="14">
        <f>IF(G18&gt;0,G18/$D$14,0)</f>
        <v>0.25</v>
      </c>
      <c r="I18" s="20"/>
    </row>
    <row r="19" spans="2:12" ht="13.5">
      <c r="B19" s="19">
        <v>0.005</v>
      </c>
      <c r="C19" s="14">
        <f>$D$15*(EXP(-(B19-$D$7)*(B19-$D$7)/(2*$D$9*$D$9))/($D$9*SQRT(2*3.1415926)))</f>
        <v>0.000372764901614793</v>
      </c>
      <c r="D19" s="14">
        <f>$D$10*B19+$D$11</f>
        <v>-0.3222222222222222</v>
      </c>
      <c r="E19" s="14">
        <f>-$D$10*B19+$D$12</f>
        <v>2.3222222222222224</v>
      </c>
      <c r="F19" s="14">
        <f>0.25*(1-B19/$D$9)</f>
        <v>0.24166666666666667</v>
      </c>
      <c r="G19" s="14">
        <f>IF(B19&lt;$D$7,IF(B19&lt;=$D$9,F19,D19),E19)</f>
        <v>0.24166666666666667</v>
      </c>
      <c r="H19" s="14">
        <f>IF(G19&gt;0,G19/$D$14,0)</f>
        <v>0.24166666666666667</v>
      </c>
      <c r="I19" s="20"/>
      <c r="J19" s="3"/>
      <c r="K19" s="3"/>
      <c r="L19"/>
    </row>
    <row r="20" spans="2:12" ht="13.5">
      <c r="B20" s="19">
        <v>0.01</v>
      </c>
      <c r="C20" s="14">
        <f>$D$15*(EXP(-(B20-$D$7)*(B20-$D$7)/(2*$D$9*$D$9))/($D$9*SQRT(2*3.1415926)))</f>
        <v>0.0004252233656154556</v>
      </c>
      <c r="D20" s="14">
        <f>$D$10*B20+$D$11</f>
        <v>-0.3111111111111111</v>
      </c>
      <c r="E20" s="14">
        <f>-$D$10*B20+$D$12</f>
        <v>2.3111111111111113</v>
      </c>
      <c r="F20" s="14">
        <f>0.25*(1-B20/$D$9)</f>
        <v>0.23333333333333334</v>
      </c>
      <c r="G20" s="14">
        <f>IF(B20&lt;$D$7,IF(B20&lt;=$D$9,F20,D20),E20)</f>
        <v>0.23333333333333334</v>
      </c>
      <c r="H20" s="14">
        <f>IF(G20&gt;0,G20/$D$14,0)</f>
        <v>0.23333333333333334</v>
      </c>
      <c r="I20" s="20"/>
      <c r="J20"/>
      <c r="K20" s="5"/>
      <c r="L20" s="5"/>
    </row>
    <row r="21" spans="2:12" ht="13.5">
      <c r="B21" s="19">
        <v>0.015</v>
      </c>
      <c r="C21" s="14">
        <f>$D$15*(EXP(-(B21-$D$7)*(B21-$D$7)/(2*$D$9*$D$9))/($D$9*SQRT(2*3.1415926)))</f>
        <v>0.00048452554411492946</v>
      </c>
      <c r="D21" s="14">
        <f>$D$10*B21+$D$11</f>
        <v>-0.3</v>
      </c>
      <c r="E21" s="14">
        <f>-$D$10*B21+$D$12</f>
        <v>2.3000000000000003</v>
      </c>
      <c r="F21" s="14">
        <f>0.25*(1-B21/$D$9)</f>
        <v>0.225</v>
      </c>
      <c r="G21" s="14">
        <f>IF(B21&lt;$D$7,IF(B21&lt;=$D$9,F21,D21),E21)</f>
        <v>0.225</v>
      </c>
      <c r="H21" s="14">
        <f>IF(G21&gt;0,G21/$D$14,0)</f>
        <v>0.225</v>
      </c>
      <c r="I21" s="20"/>
      <c r="J21" s="6"/>
      <c r="K21" s="6"/>
      <c r="L21" s="21"/>
    </row>
    <row r="22" spans="2:12" ht="13.5">
      <c r="B22" s="19">
        <v>0.02</v>
      </c>
      <c r="C22" s="14">
        <f>$D$15*(EXP(-(B22-$D$7)*(B22-$D$7)/(2*$D$9*$D$9))/($D$9*SQRT(2*3.1415926)))</f>
        <v>0.000551484976419964</v>
      </c>
      <c r="D22" s="14">
        <f>$D$10*B22+$D$11</f>
        <v>-0.28888888888888886</v>
      </c>
      <c r="E22" s="14">
        <f>-$D$10*B22+$D$12</f>
        <v>2.288888888888889</v>
      </c>
      <c r="F22" s="14">
        <f>0.25*(1-B22/$D$9)</f>
        <v>0.21666666666666667</v>
      </c>
      <c r="G22" s="14">
        <f>IF(B22&lt;$D$7,IF(B22&lt;=$D$9,F22,D22),E22)</f>
        <v>0.21666666666666667</v>
      </c>
      <c r="H22" s="14">
        <f>IF(G22&gt;0,G22/$D$14,0)</f>
        <v>0.21666666666666667</v>
      </c>
      <c r="I22" s="20"/>
      <c r="J22" s="6"/>
      <c r="K22" s="5"/>
      <c r="L22" s="10"/>
    </row>
    <row r="23" spans="2:12" ht="13.5">
      <c r="B23" s="19">
        <v>0.025</v>
      </c>
      <c r="C23" s="14">
        <f>$D$15*(EXP(-(B23-$D$7)*(B23-$D$7)/(2*$D$9*$D$9))/($D$9*SQRT(2*3.1415926)))</f>
        <v>0.0006270008713533673</v>
      </c>
      <c r="D23" s="14">
        <f>$D$10*B23+$D$11</f>
        <v>-0.2777777777777778</v>
      </c>
      <c r="E23" s="14">
        <f>-$D$10*B23+$D$12</f>
        <v>2.277777777777778</v>
      </c>
      <c r="F23" s="14">
        <f>0.25*(1-B23/$D$9)</f>
        <v>0.20833333333333334</v>
      </c>
      <c r="G23" s="14">
        <f>IF(B23&lt;$D$7,IF(B23&lt;=$D$9,F23,D23),E23)</f>
        <v>0.20833333333333334</v>
      </c>
      <c r="H23" s="14">
        <f>IF(G23&gt;0,G23/$D$14,0)</f>
        <v>0.20833333333333334</v>
      </c>
      <c r="I23" s="20"/>
      <c r="J23" s="6"/>
      <c r="K23" s="5"/>
      <c r="L23" s="6"/>
    </row>
    <row r="24" spans="2:12" ht="13.5">
      <c r="B24" s="19">
        <v>0.03</v>
      </c>
      <c r="C24" s="14">
        <f>$D$15*(EXP(-(B24-$D$7)*(B24-$D$7)/(2*$D$9*$D$9))/($D$9*SQRT(2*3.1415926)))</f>
        <v>0.0007120656787353637</v>
      </c>
      <c r="D24" s="14">
        <f>$D$10*B24+$D$11</f>
        <v>-0.26666666666666666</v>
      </c>
      <c r="E24" s="14">
        <f>-$D$10*B24+$D$12</f>
        <v>2.2666666666666666</v>
      </c>
      <c r="F24" s="14">
        <f>0.25*(1-B24/$D$9)</f>
        <v>0.2</v>
      </c>
      <c r="G24" s="14">
        <f>IF(B24&lt;$D$7,IF(B24&lt;=$D$9,F24,D24),E24)</f>
        <v>0.2</v>
      </c>
      <c r="H24" s="14">
        <f>IF(G24&gt;0,G24/$D$14,0)</f>
        <v>0.2</v>
      </c>
      <c r="I24" s="20"/>
      <c r="J24" s="6"/>
      <c r="K24" s="5"/>
      <c r="L24" s="6"/>
    </row>
    <row r="25" spans="2:9" ht="13.5">
      <c r="B25" s="19">
        <v>0.035</v>
      </c>
      <c r="C25" s="14">
        <f>$D$15*(EXP(-(B25-$D$7)*(B25-$D$7)/(2*$D$9*$D$9))/($D$9*SQRT(2*3.1415926)))</f>
        <v>0.0008077731496219825</v>
      </c>
      <c r="D25" s="14">
        <f>$D$10*B25+$D$11</f>
        <v>-0.25555555555555554</v>
      </c>
      <c r="E25" s="14">
        <f>-$D$10*B25+$D$12</f>
        <v>2.2555555555555555</v>
      </c>
      <c r="F25" s="14">
        <f>0.25*(1-B25/$D$9)</f>
        <v>0.19166666666666668</v>
      </c>
      <c r="G25" s="14">
        <f>IF(B25&lt;$D$7,IF(B25&lt;=$D$9,F25,D25),E25)</f>
        <v>0.19166666666666668</v>
      </c>
      <c r="H25" s="14">
        <f>IF(G25&gt;0,G25/$D$14,0)</f>
        <v>0.19166666666666668</v>
      </c>
      <c r="I25" s="20"/>
    </row>
    <row r="26" spans="2:9" ht="13.5">
      <c r="B26" s="19">
        <v>0.04</v>
      </c>
      <c r="C26" s="14">
        <f>$D$15*(EXP(-(B26-$D$7)*(B26-$D$7)/(2*$D$9*$D$9))/($D$9*SQRT(2*3.1415926)))</f>
        <v>0.0009153268949230693</v>
      </c>
      <c r="D26" s="14">
        <f>$D$10*B26+$D$11</f>
        <v>-0.24444444444444444</v>
      </c>
      <c r="E26" s="14">
        <f>-$D$10*B26+$D$12</f>
        <v>2.2444444444444445</v>
      </c>
      <c r="F26" s="14">
        <f>0.25*(1-B26/$D$9)</f>
        <v>0.18333333333333335</v>
      </c>
      <c r="G26" s="14">
        <f>IF(B26&lt;$D$7,IF(B26&lt;=$D$9,F26,D26),E26)</f>
        <v>0.18333333333333335</v>
      </c>
      <c r="H26" s="14">
        <f>IF(G26&gt;0,G26/$D$14,0)</f>
        <v>0.18333333333333335</v>
      </c>
      <c r="I26" s="20"/>
    </row>
    <row r="27" spans="2:9" ht="13.5">
      <c r="B27" s="19">
        <v>0.045</v>
      </c>
      <c r="C27" s="14">
        <f>$D$15*(EXP(-(B27-$D$7)*(B27-$D$7)/(2*$D$9*$D$9))/($D$9*SQRT(2*3.1415926)))</f>
        <v>0.0010360494492042374</v>
      </c>
      <c r="D27" s="14">
        <f>$D$10*B27+$D$11</f>
        <v>-0.23333333333333334</v>
      </c>
      <c r="E27" s="14">
        <f>-$D$10*B27+$D$12</f>
        <v>2.2333333333333334</v>
      </c>
      <c r="F27" s="14">
        <f>0.25*(1-B27/$D$9)</f>
        <v>0.17500000000000002</v>
      </c>
      <c r="G27" s="14">
        <f>IF(B27&lt;$D$7,IF(B27&lt;=$D$9,F27,D27),E27)</f>
        <v>0.17500000000000002</v>
      </c>
      <c r="H27" s="14">
        <f>IF(G27&gt;0,G27/$D$14,0)</f>
        <v>0.17500000000000002</v>
      </c>
      <c r="I27" s="20"/>
    </row>
    <row r="28" spans="2:9" ht="13.5">
      <c r="B28" s="19">
        <v>0.05</v>
      </c>
      <c r="C28" s="14">
        <f>$D$15*(EXP(-(B28-$D$7)*(B28-$D$7)/(2*$D$9*$D$9))/($D$9*SQRT(2*3.1415926)))</f>
        <v>0.0011713918432124091</v>
      </c>
      <c r="D28" s="14">
        <f>$D$10*B28+$D$11</f>
        <v>-0.2222222222222222</v>
      </c>
      <c r="E28" s="14">
        <f>-$D$10*B28+$D$12</f>
        <v>2.2222222222222223</v>
      </c>
      <c r="F28" s="14">
        <f>0.25*(1-B28/$D$9)</f>
        <v>0.16666666666666669</v>
      </c>
      <c r="G28" s="14">
        <f>IF(B28&lt;$D$7,IF(B28&lt;=$D$9,F28,D28),E28)</f>
        <v>0.16666666666666669</v>
      </c>
      <c r="H28" s="14">
        <f>IF(G28&gt;0,G28/$D$14,0)</f>
        <v>0.16666666666666669</v>
      </c>
      <c r="I28" s="20"/>
    </row>
    <row r="29" spans="2:9" ht="13.5">
      <c r="B29" s="19">
        <v>0.055</v>
      </c>
      <c r="C29" s="14">
        <f>$D$15*(EXP(-(B29-$D$7)*(B29-$D$7)/(2*$D$9*$D$9))/($D$9*SQRT(2*3.1415926)))</f>
        <v>0.00132294368492788</v>
      </c>
      <c r="D29" s="14">
        <f>$D$10*B29+$D$11</f>
        <v>-0.2111111111111111</v>
      </c>
      <c r="E29" s="14">
        <f>-$D$10*B29+$D$12</f>
        <v>2.2111111111111112</v>
      </c>
      <c r="F29" s="14">
        <f>0.25*(1-B29/$D$9)</f>
        <v>0.15833333333333333</v>
      </c>
      <c r="G29" s="14">
        <f>IF(B29&lt;$D$7,IF(B29&lt;=$D$9,F29,D29),E29)</f>
        <v>0.15833333333333333</v>
      </c>
      <c r="H29" s="14">
        <f>IF(G29&gt;0,G29/$D$14,0)</f>
        <v>0.15833333333333333</v>
      </c>
      <c r="I29" s="20"/>
    </row>
    <row r="30" spans="2:9" ht="13.5">
      <c r="B30" s="19">
        <v>0.06</v>
      </c>
      <c r="C30" s="14">
        <f>$D$15*(EXP(-(B30-$D$7)*(B30-$D$7)/(2*$D$9*$D$9))/($D$9*SQRT(2*3.1415926)))</f>
        <v>0.0014924437447139851</v>
      </c>
      <c r="D30" s="14">
        <f>$D$10*B30+$D$11</f>
        <v>-0.2</v>
      </c>
      <c r="E30" s="14">
        <f>-$D$10*B30+$D$12</f>
        <v>2.2</v>
      </c>
      <c r="F30" s="14">
        <f>0.25*(1-B30/$D$9)</f>
        <v>0.15000000000000002</v>
      </c>
      <c r="G30" s="14">
        <f>IF(B30&lt;$D$7,IF(B30&lt;=$D$9,F30,D30),E30)</f>
        <v>0.15000000000000002</v>
      </c>
      <c r="H30" s="14">
        <f>IF(G30&gt;0,G30/$D$14,0)</f>
        <v>0.15000000000000002</v>
      </c>
      <c r="I30" s="20"/>
    </row>
    <row r="31" spans="2:9" ht="13.5">
      <c r="B31" s="19">
        <v>0.065</v>
      </c>
      <c r="C31" s="14">
        <f>$D$15*(EXP(-(B31-$D$7)*(B31-$D$7)/(2*$D$9*$D$9))/($D$9*SQRT(2*3.1415926)))</f>
        <v>0.0016817910353876303</v>
      </c>
      <c r="D31" s="14">
        <f>$D$10*B31+$D$11</f>
        <v>-0.18888888888888888</v>
      </c>
      <c r="E31" s="14">
        <f>-$D$10*B31+$D$12</f>
        <v>2.188888888888889</v>
      </c>
      <c r="F31" s="14">
        <f>0.25*(1-B31/$D$9)</f>
        <v>0.14166666666666666</v>
      </c>
      <c r="G31" s="14">
        <f>IF(B31&lt;$D$7,IF(B31&lt;=$D$9,F31,D31),E31)</f>
        <v>0.14166666666666666</v>
      </c>
      <c r="H31" s="14">
        <f>IF(G31&gt;0,G31/$D$14,0)</f>
        <v>0.14166666666666666</v>
      </c>
      <c r="I31" s="20"/>
    </row>
    <row r="32" spans="2:9" ht="13.5">
      <c r="B32" s="19">
        <v>0.07</v>
      </c>
      <c r="C32" s="14">
        <f>$D$15*(EXP(-(B32-$D$7)*(B32-$D$7)/(2*$D$9*$D$9))/($D$9*SQRT(2*3.1415926)))</f>
        <v>0.001893056372753127</v>
      </c>
      <c r="D32" s="14">
        <f>$D$10*B32+$D$11</f>
        <v>-0.17777777777777776</v>
      </c>
      <c r="E32" s="14">
        <f>-$D$10*B32+$D$12</f>
        <v>2.177777777777778</v>
      </c>
      <c r="F32" s="14">
        <f>0.25*(1-B32/$D$9)</f>
        <v>0.13333333333333336</v>
      </c>
      <c r="G32" s="14">
        <f>IF(B32&lt;$D$7,IF(B32&lt;=$D$9,F32,D32),E32)</f>
        <v>0.13333333333333336</v>
      </c>
      <c r="H32" s="14">
        <f>IF(G32&gt;0,G32/$D$14,0)</f>
        <v>0.13333333333333336</v>
      </c>
      <c r="I32" s="20"/>
    </row>
    <row r="33" spans="2:9" ht="13.5">
      <c r="B33" s="19">
        <v>0.075</v>
      </c>
      <c r="C33" s="14">
        <f>$D$15*(EXP(-(B33-$D$7)*(B33-$D$7)/(2*$D$9*$D$9))/($D$9*SQRT(2*3.1415926)))</f>
        <v>0.002128494396314489</v>
      </c>
      <c r="D33" s="14">
        <f>$D$10*B33+$D$11</f>
        <v>-0.16666666666666669</v>
      </c>
      <c r="E33" s="14">
        <f>-$D$10*B33+$D$12</f>
        <v>2.166666666666667</v>
      </c>
      <c r="F33" s="14">
        <f>0.25*(1-B33/$D$9)</f>
        <v>0.12500000000000003</v>
      </c>
      <c r="G33" s="14">
        <f>IF(B33&lt;$D$7,IF(B33&lt;=$D$9,F33,D33),E33)</f>
        <v>0.12500000000000003</v>
      </c>
      <c r="H33" s="14">
        <f>IF(G33&gt;0,G33/$D$14,0)</f>
        <v>0.12500000000000003</v>
      </c>
      <c r="I33" s="20"/>
    </row>
    <row r="34" spans="2:9" ht="13.5">
      <c r="B34" s="19">
        <v>0.08</v>
      </c>
      <c r="C34" s="14">
        <f>$D$15*(EXP(-(B34-$D$7)*(B34-$D$7)/(2*$D$9*$D$9))/($D$9*SQRT(2*3.1415926)))</f>
        <v>0.002390556023499906</v>
      </c>
      <c r="D34" s="14">
        <f>$D$10*B34+$D$11</f>
        <v>-0.15555555555555556</v>
      </c>
      <c r="E34" s="14">
        <f>-$D$10*B34+$D$12</f>
        <v>2.155555555555556</v>
      </c>
      <c r="F34" s="14">
        <f>0.25*(1-B34/$D$9)</f>
        <v>0.1166666666666667</v>
      </c>
      <c r="G34" s="14">
        <f>IF(B34&lt;$D$7,IF(B34&lt;=$D$9,F34,D34),E34)</f>
        <v>0.1166666666666667</v>
      </c>
      <c r="H34" s="14">
        <f>IF(G34&gt;0,G34/$D$14,0)</f>
        <v>0.1166666666666667</v>
      </c>
      <c r="I34" s="20"/>
    </row>
    <row r="35" spans="2:9" ht="13.5">
      <c r="B35" s="19">
        <v>0.085</v>
      </c>
      <c r="C35" s="14">
        <f>$D$15*(EXP(-(B35-$D$7)*(B35-$D$7)/(2*$D$9*$D$9))/($D$9*SQRT(2*3.1415926)))</f>
        <v>0.002681901303792141</v>
      </c>
      <c r="D35" s="14">
        <f>$D$10*B35+$D$11</f>
        <v>-0.14444444444444443</v>
      </c>
      <c r="E35" s="14">
        <f>-$D$10*B35+$D$12</f>
        <v>2.144444444444445</v>
      </c>
      <c r="F35" s="14">
        <f>0.25*(1-B35/$D$9)</f>
        <v>0.10833333333333334</v>
      </c>
      <c r="G35" s="14">
        <f>IF(B35&lt;$D$7,IF(B35&lt;=$D$9,F35,D35),E35)</f>
        <v>0.10833333333333334</v>
      </c>
      <c r="H35" s="14">
        <f>IF(G35&gt;0,G35/$D$14,0)</f>
        <v>0.10833333333333334</v>
      </c>
      <c r="I35" s="20"/>
    </row>
    <row r="36" spans="2:9" ht="13.5">
      <c r="B36" s="19">
        <v>0.09</v>
      </c>
      <c r="C36" s="14">
        <f>$D$15*(EXP(-(B36-$D$7)*(B36-$D$7)/(2*$D$9*$D$9))/($D$9*SQRT(2*3.1415926)))</f>
        <v>0.003005412631665157</v>
      </c>
      <c r="D36" s="14">
        <f>$D$10*B36+$D$11</f>
        <v>-0.13333333333333336</v>
      </c>
      <c r="E36" s="14">
        <f>-$D$10*B36+$D$12</f>
        <v>2.1333333333333337</v>
      </c>
      <c r="F36" s="14">
        <f>0.25*(1-B36/$D$9)</f>
        <v>0.10000000000000003</v>
      </c>
      <c r="G36" s="14">
        <f>IF(B36&lt;$D$7,IF(B36&lt;=$D$9,F36,D36),E36)</f>
        <v>0.10000000000000003</v>
      </c>
      <c r="H36" s="14">
        <f>IF(G36&gt;0,G36/$D$14,0)</f>
        <v>0.10000000000000003</v>
      </c>
      <c r="I36" s="20"/>
    </row>
    <row r="37" spans="2:9" ht="13.5">
      <c r="B37" s="19">
        <v>0.095</v>
      </c>
      <c r="C37" s="14">
        <f>$D$15*(EXP(-(B37-$D$7)*(B37-$D$7)/(2*$D$9*$D$9))/($D$9*SQRT(2*3.1415926)))</f>
        <v>0.0033642082691887343</v>
      </c>
      <c r="D37" s="14">
        <f>$D$10*B37+$D$11</f>
        <v>-0.12222222222222223</v>
      </c>
      <c r="E37" s="14">
        <f>-$D$10*B37+$D$12</f>
        <v>2.1222222222222222</v>
      </c>
      <c r="F37" s="14">
        <f>0.25*(1-B37/$D$9)</f>
        <v>0.0916666666666667</v>
      </c>
      <c r="G37" s="14">
        <f>IF(B37&lt;$D$7,IF(B37&lt;=$D$9,F37,D37),E37)</f>
        <v>0.0916666666666667</v>
      </c>
      <c r="H37" s="14">
        <f>IF(G37&gt;0,G37/$D$14,0)</f>
        <v>0.0916666666666667</v>
      </c>
      <c r="I37" s="20"/>
    </row>
    <row r="38" spans="2:9" ht="13.5">
      <c r="B38" s="19">
        <v>0.1</v>
      </c>
      <c r="C38" s="14">
        <f>$D$15*(EXP(-(B38-$D$7)*(B38-$D$7)/(2*$D$9*$D$9))/($D$9*SQRT(2*3.1415926)))</f>
        <v>0.0037616561205983585</v>
      </c>
      <c r="D38" s="14">
        <f>$D$10*B38+$D$11</f>
        <v>-0.1111111111111111</v>
      </c>
      <c r="E38" s="14">
        <f>-$D$10*B38+$D$12</f>
        <v>2.111111111111111</v>
      </c>
      <c r="F38" s="14">
        <f>0.25*(1-B38/$D$9)</f>
        <v>0.08333333333333334</v>
      </c>
      <c r="G38" s="14">
        <f>IF(B38&lt;$D$7,IF(B38&lt;=$D$9,F38,D38),E38)</f>
        <v>0.08333333333333334</v>
      </c>
      <c r="H38" s="14">
        <f>IF(G38&gt;0,G38/$D$14,0)</f>
        <v>0.08333333333333334</v>
      </c>
      <c r="I38" s="22"/>
    </row>
    <row r="39" spans="2:9" ht="13.5">
      <c r="B39" s="19">
        <v>0.105</v>
      </c>
      <c r="C39" s="14">
        <f>$D$15*(EXP(-(B39-$D$7)*(B39-$D$7)/(2*$D$9*$D$9))/($D$9*SQRT(2*3.1415926)))</f>
        <v>0.004201387692062458</v>
      </c>
      <c r="D39" s="14">
        <f>$D$10*B39+$D$11</f>
        <v>-0.10000000000000003</v>
      </c>
      <c r="E39" s="14">
        <f>-$D$10*B39+$D$12</f>
        <v>2.1</v>
      </c>
      <c r="F39" s="14">
        <f>0.25*(1-B39/$D$9)</f>
        <v>0.07500000000000004</v>
      </c>
      <c r="G39" s="14">
        <f>IF(B39&lt;$D$7,IF(B39&lt;=$D$9,F39,D39),E39)</f>
        <v>0.07500000000000004</v>
      </c>
      <c r="H39" s="14">
        <f>IF(G39&gt;0,G39/$D$14,0)</f>
        <v>0.07500000000000004</v>
      </c>
      <c r="I39" s="20"/>
    </row>
    <row r="40" spans="2:9" ht="13.5">
      <c r="B40" s="19">
        <v>0.11</v>
      </c>
      <c r="C40" s="14">
        <f>$D$15*(EXP(-(B40-$D$7)*(B40-$D$7)/(2*$D$9*$D$9))/($D$9*SQRT(2*3.1415926)))</f>
        <v>0.004687312160349212</v>
      </c>
      <c r="D40" s="14">
        <f>$D$10*B40+$D$11</f>
        <v>-0.0888888888888889</v>
      </c>
      <c r="E40" s="14">
        <f>-$D$10*B40+$D$12</f>
        <v>2.088888888888889</v>
      </c>
      <c r="F40" s="14">
        <f>0.25*(1-B40/$D$9)</f>
        <v>0.06666666666666668</v>
      </c>
      <c r="G40" s="14">
        <f>IF(B40&lt;$D$7,IF(B40&lt;=$D$9,F40,D40),E40)</f>
        <v>0.06666666666666668</v>
      </c>
      <c r="H40" s="14">
        <f>IF(G40&gt;0,G40/$D$14,0)</f>
        <v>0.06666666666666668</v>
      </c>
      <c r="I40" s="20"/>
    </row>
    <row r="41" spans="2:9" ht="13.5">
      <c r="B41" s="19">
        <v>0.115</v>
      </c>
      <c r="C41" s="14">
        <f>$D$15*(EXP(-(B41-$D$7)*(B41-$D$7)/(2*$D$9*$D$9))/($D$9*SQRT(2*3.1415926)))</f>
        <v>0.005223630464144877</v>
      </c>
      <c r="D41" s="14">
        <f>$D$10*B41+$D$11</f>
        <v>-0.07777777777777778</v>
      </c>
      <c r="E41" s="14">
        <f>-$D$10*B41+$D$12</f>
        <v>2.077777777777778</v>
      </c>
      <c r="F41" s="14">
        <f>0.25*(1-B41/$D$9)</f>
        <v>0.05833333333333335</v>
      </c>
      <c r="G41" s="14">
        <f>IF(B41&lt;$D$7,IF(B41&lt;=$D$9,F41,D41),E41)</f>
        <v>0.05833333333333335</v>
      </c>
      <c r="H41" s="14">
        <f>IF(G41&gt;0,G41/$D$14,0)</f>
        <v>0.05833333333333335</v>
      </c>
      <c r="I41" s="20"/>
    </row>
    <row r="42" spans="2:9" ht="13.5">
      <c r="B42" s="19">
        <v>0.12</v>
      </c>
      <c r="C42" s="14">
        <f>$D$15*(EXP(-(B42-$D$7)*(B42-$D$7)/(2*$D$9*$D$9))/($D$9*SQRT(2*3.1415926)))</f>
        <v>0.005814849321460788</v>
      </c>
      <c r="D42" s="14">
        <f>$D$10*B42+$D$11</f>
        <v>-0.06666666666666671</v>
      </c>
      <c r="E42" s="14">
        <f>-$D$10*B42+$D$12</f>
        <v>2.066666666666667</v>
      </c>
      <c r="F42" s="14">
        <f>0.25*(1-B42/$D$9)</f>
        <v>0.050000000000000044</v>
      </c>
      <c r="G42" s="14">
        <f>IF(B42&lt;$D$7,IF(B42&lt;=$D$9,F42,D42),E42)</f>
        <v>0.050000000000000044</v>
      </c>
      <c r="H42" s="14">
        <f>IF(G42&gt;0,G42/$D$14,0)</f>
        <v>0.050000000000000044</v>
      </c>
      <c r="I42" s="20"/>
    </row>
    <row r="43" spans="2:9" ht="13.5">
      <c r="B43" s="19">
        <v>0.125</v>
      </c>
      <c r="C43" s="14">
        <f>$D$15*(EXP(-(B43-$D$7)*(B43-$D$7)/(2*$D$9*$D$9))/($D$9*SQRT(2*3.1415926)))</f>
        <v>0.006465795065952415</v>
      </c>
      <c r="D43" s="14">
        <f>$D$10*B43+$D$11</f>
        <v>-0.05555555555555558</v>
      </c>
      <c r="E43" s="14">
        <f>-$D$10*B43+$D$12</f>
        <v>2.055555555555556</v>
      </c>
      <c r="F43" s="14">
        <f>0.25*(1-B43/$D$9)</f>
        <v>0.041666666666666685</v>
      </c>
      <c r="G43" s="14">
        <f>IF(B43&lt;$D$7,IF(B43&lt;=$D$9,F43,D43),E43)</f>
        <v>0.041666666666666685</v>
      </c>
      <c r="H43" s="14">
        <f>IF(G43&gt;0,G43/$D$14,0)</f>
        <v>0.041666666666666685</v>
      </c>
      <c r="I43" s="20"/>
    </row>
    <row r="44" spans="2:9" ht="13.5">
      <c r="B44" s="19">
        <v>0.13</v>
      </c>
      <c r="C44" s="14">
        <f>$D$15*(EXP(-(B44-$D$7)*(B44-$D$7)/(2*$D$9*$D$9))/($D$9*SQRT(2*3.1415926)))</f>
        <v>0.007181627184138919</v>
      </c>
      <c r="D44" s="14">
        <f>$D$10*B44+$D$11</f>
        <v>-0.04444444444444445</v>
      </c>
      <c r="E44" s="14">
        <f>-$D$10*B44+$D$12</f>
        <v>2.0444444444444447</v>
      </c>
      <c r="F44" s="14">
        <f>0.25*(1-B44/$D$9)</f>
        <v>0.033333333333333354</v>
      </c>
      <c r="G44" s="14">
        <f>IF(B44&lt;$D$7,IF(B44&lt;=$D$9,F44,D44),E44)</f>
        <v>0.033333333333333354</v>
      </c>
      <c r="H44" s="14">
        <f>IF(G44&gt;0,G44/$D$14,0)</f>
        <v>0.033333333333333354</v>
      </c>
      <c r="I44" s="20"/>
    </row>
    <row r="45" spans="2:9" ht="13.5">
      <c r="B45" s="19">
        <v>0.135</v>
      </c>
      <c r="C45" s="14">
        <f>$D$15*(EXP(-(B45-$D$7)*(B45-$D$7)/(2*$D$9*$D$9))/($D$9*SQRT(2*3.1415926)))</f>
        <v>0.007967851424543614</v>
      </c>
      <c r="D45" s="14">
        <f>$D$10*B45+$D$11</f>
        <v>-0.033333333333333326</v>
      </c>
      <c r="E45" s="14">
        <f>-$D$10*B45+$D$12</f>
        <v>2.0333333333333337</v>
      </c>
      <c r="F45" s="14">
        <f>0.25*(1-B45/$D$9)</f>
        <v>0.025000000000000022</v>
      </c>
      <c r="G45" s="14">
        <f>IF(B45&lt;$D$7,IF(B45&lt;=$D$9,F45,D45),E45)</f>
        <v>0.025000000000000022</v>
      </c>
      <c r="H45" s="14">
        <f>IF(G45&gt;0,G45/$D$14,0)</f>
        <v>0.025000000000000022</v>
      </c>
      <c r="I45" s="20"/>
    </row>
    <row r="46" spans="2:9" ht="13.5">
      <c r="B46" s="19">
        <v>0.14</v>
      </c>
      <c r="C46" s="14">
        <f>$D$15*(EXP(-(B46-$D$7)*(B46-$D$7)/(2*$D$9*$D$9))/($D$9*SQRT(2*3.1415926)))</f>
        <v>0.008830332338776292</v>
      </c>
      <c r="D46" s="14">
        <f>$D$10*B46+$D$11</f>
        <v>-0.0222222222222222</v>
      </c>
      <c r="E46" s="14">
        <f>-$D$10*B46+$D$12</f>
        <v>2.022222222222222</v>
      </c>
      <c r="F46" s="14">
        <f>0.25*(1-B46/$D$9)</f>
        <v>0.01666666666666669</v>
      </c>
      <c r="G46" s="14">
        <f>IF(B46&lt;$D$7,IF(B46&lt;=$D$9,F46,D46),E46)</f>
        <v>0.01666666666666669</v>
      </c>
      <c r="H46" s="14">
        <f>IF(G46&gt;0,G46/$D$14,0)</f>
        <v>0.01666666666666669</v>
      </c>
      <c r="I46" s="20"/>
    </row>
    <row r="47" spans="2:9" ht="13.5">
      <c r="B47" s="19">
        <v>0.145</v>
      </c>
      <c r="C47" s="14">
        <f>$D$15*(EXP(-(B47-$D$7)*(B47-$D$7)/(2*$D$9*$D$9))/($D$9*SQRT(2*3.1415926)))</f>
        <v>0.009775305103658124</v>
      </c>
      <c r="D47" s="14">
        <f>$D$10*B47+$D$11</f>
        <v>-0.011111111111111183</v>
      </c>
      <c r="E47" s="14">
        <f>-$D$10*B47+$D$12</f>
        <v>2.0111111111111115</v>
      </c>
      <c r="F47" s="14">
        <f>0.25*(1-B47/$D$9)</f>
        <v>0.008333333333333387</v>
      </c>
      <c r="G47" s="14">
        <f>IF(B47&lt;$D$7,IF(B47&lt;=$D$9,F47,D47),E47)</f>
        <v>0.008333333333333387</v>
      </c>
      <c r="H47" s="14">
        <f>IF(G47&gt;0,G47/$D$14,0)</f>
        <v>0.008333333333333387</v>
      </c>
      <c r="I47" s="20"/>
    </row>
    <row r="48" spans="2:9" ht="13.5">
      <c r="B48" s="19">
        <v>0.15</v>
      </c>
      <c r="C48" s="14">
        <f>$D$15*(EXP(-(B48-$D$7)*(B48-$D$7)/(2*$D$9*$D$9))/($D$9*SQRT(2*3.1415926)))</f>
        <v>0.010809386462774634</v>
      </c>
      <c r="D48" s="14">
        <f>$D$10*B48+$D$11</f>
        <v>0</v>
      </c>
      <c r="E48" s="14">
        <f>-$D$10*B48+$D$12</f>
        <v>2</v>
      </c>
      <c r="F48" s="14">
        <f>0.25*(1-B48/$D$9)</f>
        <v>0</v>
      </c>
      <c r="G48" s="14">
        <f>IF(B48&lt;$D$7,IF(B48&lt;=$D$9,F48,D48),E48)</f>
        <v>0</v>
      </c>
      <c r="H48" s="14">
        <f>IF(G48&gt;0,G48/$D$14,0)</f>
        <v>0</v>
      </c>
      <c r="I48" s="22"/>
    </row>
    <row r="49" spans="2:9" ht="13.5">
      <c r="B49" s="19">
        <v>0.155</v>
      </c>
      <c r="C49" s="14">
        <f>$D$15*(EXP(-(B49-$D$7)*(B49-$D$7)/(2*$D$9*$D$9))/($D$9*SQRT(2*3.1415926)))</f>
        <v>0.01193958461546522</v>
      </c>
      <c r="D49" s="14">
        <f>$D$10*B49+$D$11</f>
        <v>0.011111111111111072</v>
      </c>
      <c r="E49" s="14">
        <f>-$D$10*B49+$D$12</f>
        <v>1.9888888888888892</v>
      </c>
      <c r="F49" s="14">
        <f>0.25*(1-B49/$D$9)</f>
        <v>-0.008333333333333304</v>
      </c>
      <c r="G49" s="14">
        <f>IF(B49&lt;$D$7,IF(B49&lt;=$D$9,F49,D49),E49)</f>
        <v>0.011111111111111072</v>
      </c>
      <c r="H49" s="14">
        <f>IF(G49&gt;0,G49/$D$14,0)</f>
        <v>0.011111111111111072</v>
      </c>
      <c r="I49" s="20"/>
    </row>
    <row r="50" spans="2:9" ht="13.5">
      <c r="B50" s="19">
        <v>0.16</v>
      </c>
      <c r="C50" s="14">
        <f>$D$15*(EXP(-(B50-$D$7)*(B50-$D$7)/(2*$D$9*$D$9))/($D$9*SQRT(2*3.1415926)))</f>
        <v>0.013173307871366875</v>
      </c>
      <c r="D50" s="14">
        <f>$D$10*B50+$D$11</f>
        <v>0.0222222222222222</v>
      </c>
      <c r="E50" s="14">
        <f>-$D$10*B50+$D$12</f>
        <v>1.9777777777777779</v>
      </c>
      <c r="F50" s="14">
        <f>0.25*(1-B50/$D$9)</f>
        <v>-0.016666666666666607</v>
      </c>
      <c r="G50" s="14">
        <f>IF(B50&lt;$D$7,IF(B50&lt;=$D$9,F50,D50),E50)</f>
        <v>0.0222222222222222</v>
      </c>
      <c r="H50" s="14">
        <f>IF(G50&gt;0,G50/$D$14,0)</f>
        <v>0.0222222222222222</v>
      </c>
      <c r="I50" s="20"/>
    </row>
    <row r="51" spans="2:9" ht="13.5">
      <c r="B51" s="19">
        <v>0.165</v>
      </c>
      <c r="C51" s="14">
        <f>$D$15*(EXP(-(B51-$D$7)*(B51-$D$7)/(2*$D$9*$D$9))/($D$9*SQRT(2*3.1415926)))</f>
        <v>0.014518371879379226</v>
      </c>
      <c r="D51" s="14">
        <f>$D$10*B51+$D$11</f>
        <v>0.033333333333333326</v>
      </c>
      <c r="E51" s="14">
        <f>-$D$10*B51+$D$12</f>
        <v>1.9666666666666668</v>
      </c>
      <c r="F51" s="14">
        <f>0.25*(1-B51/$D$9)</f>
        <v>-0.024999999999999967</v>
      </c>
      <c r="G51" s="14">
        <f>IF(B51&lt;$D$7,IF(B51&lt;=$D$9,F51,D51),E51)</f>
        <v>0.033333333333333326</v>
      </c>
      <c r="H51" s="14">
        <f>IF(G51&gt;0,G51/$D$14,0)</f>
        <v>0.033333333333333326</v>
      </c>
      <c r="I51" s="20"/>
    </row>
    <row r="52" spans="2:9" ht="13.5">
      <c r="B52" s="19">
        <v>0.17</v>
      </c>
      <c r="C52" s="14">
        <f>$D$15*(EXP(-(B52-$D$7)*(B52-$D$7)/(2*$D$9*$D$9))/($D$9*SQRT(2*3.1415926)))</f>
        <v>0.01598300523147529</v>
      </c>
      <c r="D52" s="14">
        <f>$D$10*B52+$D$11</f>
        <v>0.04444444444444445</v>
      </c>
      <c r="E52" s="14">
        <f>-$D$10*B52+$D$12</f>
        <v>1.9555555555555557</v>
      </c>
      <c r="F52" s="14">
        <f>0.25*(1-B52/$D$9)</f>
        <v>-0.033333333333333326</v>
      </c>
      <c r="G52" s="14">
        <f>IF(B52&lt;$D$7,IF(B52&lt;=$D$9,F52,D52),E52)</f>
        <v>0.04444444444444445</v>
      </c>
      <c r="H52" s="14">
        <f>IF(G52&gt;0,G52/$D$14,0)</f>
        <v>0.04444444444444445</v>
      </c>
      <c r="I52" s="20"/>
    </row>
    <row r="53" spans="2:9" ht="13.5">
      <c r="B53" s="19">
        <v>0.17500000000000002</v>
      </c>
      <c r="C53" s="14">
        <f>$D$15*(EXP(-(B53-$D$7)*(B53-$D$7)/(2*$D$9*$D$9))/($D$9*SQRT(2*3.1415926)))</f>
        <v>0.017575853234318622</v>
      </c>
      <c r="D53" s="14">
        <f>$D$10*B53+$D$11</f>
        <v>0.055555555555555525</v>
      </c>
      <c r="E53" s="14">
        <f>-$D$10*B53+$D$12</f>
        <v>1.9444444444444446</v>
      </c>
      <c r="F53" s="14">
        <f>0.25*(1-B53/$D$9)</f>
        <v>-0.04166666666666663</v>
      </c>
      <c r="G53" s="14">
        <f>IF(B53&lt;$D$7,IF(B53&lt;=$D$9,F53,D53),E53)</f>
        <v>0.055555555555555525</v>
      </c>
      <c r="H53" s="14">
        <f>IF(G53&gt;0,G53/$D$14,0)</f>
        <v>0.055555555555555525</v>
      </c>
      <c r="I53" s="20"/>
    </row>
    <row r="54" spans="2:9" ht="13.5">
      <c r="B54" s="19">
        <v>0.18</v>
      </c>
      <c r="C54" s="14">
        <f>$D$15*(EXP(-(B54-$D$7)*(B54-$D$7)/(2*$D$9*$D$9))/($D$9*SQRT(2*3.1415926)))</f>
        <v>0.01930597963534508</v>
      </c>
      <c r="D54" s="14">
        <f>$D$10*B54+$D$11</f>
        <v>0.0666666666666666</v>
      </c>
      <c r="E54" s="14">
        <f>-$D$10*B54+$D$12</f>
        <v>1.9333333333333336</v>
      </c>
      <c r="F54" s="14">
        <f>0.25*(1-B54/$D$9)</f>
        <v>-0.04999999999999993</v>
      </c>
      <c r="G54" s="14">
        <f>IF(B54&lt;$D$7,IF(B54&lt;=$D$9,F54,D54),E54)</f>
        <v>0.0666666666666666</v>
      </c>
      <c r="H54" s="14">
        <f>IF(G54&gt;0,G54/$D$14,0)</f>
        <v>0.0666666666666666</v>
      </c>
      <c r="I54" s="20"/>
    </row>
    <row r="55" spans="2:9" ht="13.5">
      <c r="B55" s="19">
        <v>0.185</v>
      </c>
      <c r="C55" s="14">
        <f>$D$15*(EXP(-(B55-$D$7)*(B55-$D$7)/(2*$D$9*$D$9))/($D$9*SQRT(2*3.1415926)))</f>
        <v>0.021182866085009144</v>
      </c>
      <c r="D55" s="14">
        <f>$D$10*B55+$D$11</f>
        <v>0.07777777777777772</v>
      </c>
      <c r="E55" s="14">
        <f>-$D$10*B55+$D$12</f>
        <v>1.9222222222222225</v>
      </c>
      <c r="F55" s="14">
        <f>0.25*(1-B55/$D$9)</f>
        <v>-0.05833333333333329</v>
      </c>
      <c r="G55" s="14">
        <f>IF(B55&lt;$D$7,IF(B55&lt;=$D$9,F55,D55),E55)</f>
        <v>0.07777777777777772</v>
      </c>
      <c r="H55" s="14">
        <f>IF(G55&gt;0,G55/$D$14,0)</f>
        <v>0.07777777777777772</v>
      </c>
      <c r="I55" s="20"/>
    </row>
    <row r="56" spans="2:9" ht="13.5">
      <c r="B56" s="19">
        <v>0.19</v>
      </c>
      <c r="C56" s="14">
        <f>$D$15*(EXP(-(B56-$D$7)*(B56-$D$7)/(2*$D$9*$D$9))/($D$9*SQRT(2*3.1415926)))</f>
        <v>0.023216409113471163</v>
      </c>
      <c r="D56" s="14">
        <f>$D$10*B56+$D$11</f>
        <v>0.08888888888888885</v>
      </c>
      <c r="E56" s="14">
        <f>-$D$10*B56+$D$12</f>
        <v>1.9111111111111114</v>
      </c>
      <c r="F56" s="14">
        <f>0.25*(1-B56/$D$9)</f>
        <v>-0.0666666666666666</v>
      </c>
      <c r="G56" s="14">
        <f>IF(B56&lt;$D$7,IF(B56&lt;=$D$9,F56,D56),E56)</f>
        <v>0.08888888888888885</v>
      </c>
      <c r="H56" s="14">
        <f>IF(G56&gt;0,G56/$D$14,0)</f>
        <v>0.08888888888888885</v>
      </c>
      <c r="I56" s="22"/>
    </row>
    <row r="57" spans="2:9" ht="13.5">
      <c r="B57" s="19">
        <v>0.195</v>
      </c>
      <c r="C57" s="14">
        <f>$D$15*(EXP(-(B57-$D$7)*(B57-$D$7)/(2*$D$9*$D$9))/($D$9*SQRT(2*3.1415926)))</f>
        <v>0.025416914398301425</v>
      </c>
      <c r="D57" s="14">
        <f>$D$10*B57+$D$11</f>
        <v>0.09999999999999998</v>
      </c>
      <c r="E57" s="14">
        <f>-$D$10*B57+$D$12</f>
        <v>1.9000000000000001</v>
      </c>
      <c r="F57" s="14">
        <f>0.25*(1-B57/$D$9)</f>
        <v>-0.07499999999999996</v>
      </c>
      <c r="G57" s="14">
        <f>IF(B57&lt;$D$7,IF(B57&lt;=$D$9,F57,D57),E57)</f>
        <v>0.09999999999999998</v>
      </c>
      <c r="H57" s="14">
        <f>IF(G57&gt;0,G57/$D$14,0)</f>
        <v>0.09999999999999998</v>
      </c>
      <c r="I57" s="20"/>
    </row>
    <row r="58" spans="2:9" ht="13.5">
      <c r="B58" s="19">
        <v>0.2</v>
      </c>
      <c r="C58" s="14">
        <f>$D$15*(EXP(-(B58-$D$7)*(B58-$D$7)/(2*$D$9*$D$9))/($D$9*SQRT(2*3.1415926)))</f>
        <v>0.027795088099987125</v>
      </c>
      <c r="D58" s="14">
        <f>$D$10*B58+$D$11</f>
        <v>0.1111111111111111</v>
      </c>
      <c r="E58" s="14">
        <f>-$D$10*B58+$D$12</f>
        <v>1.888888888888889</v>
      </c>
      <c r="F58" s="14">
        <f>0.25*(1-B58/$D$9)</f>
        <v>-0.08333333333333331</v>
      </c>
      <c r="G58" s="14">
        <f>IF(B58&lt;$D$7,IF(B58&lt;=$D$9,F58,D58),E58)</f>
        <v>0.1111111111111111</v>
      </c>
      <c r="H58" s="14">
        <f>IF(G58&gt;0,G58/$D$14,0)</f>
        <v>0.1111111111111111</v>
      </c>
      <c r="I58" s="22"/>
    </row>
    <row r="59" spans="2:9" ht="13.5">
      <c r="B59" s="19">
        <v>0.20500000000000002</v>
      </c>
      <c r="C59" s="14">
        <f>$D$15*(EXP(-(B59-$D$7)*(B59-$D$7)/(2*$D$9*$D$9))/($D$9*SQRT(2*3.1415926)))</f>
        <v>0.030362025044336258</v>
      </c>
      <c r="D59" s="14">
        <f>$D$10*B59+$D$11</f>
        <v>0.12222222222222223</v>
      </c>
      <c r="E59" s="14">
        <f>-$D$10*B59+$D$12</f>
        <v>1.877777777777778</v>
      </c>
      <c r="F59" s="14">
        <f>0.25*(1-B59/$D$9)</f>
        <v>-0.09166666666666662</v>
      </c>
      <c r="G59" s="14">
        <f>IF(B59&lt;$D$7,IF(B59&lt;=$D$9,F59,D59),E59)</f>
        <v>0.12222222222222223</v>
      </c>
      <c r="H59" s="14">
        <f>IF(G59&gt;0,G59/$D$14,0)</f>
        <v>0.12222222222222223</v>
      </c>
      <c r="I59" s="20"/>
    </row>
    <row r="60" spans="2:9" ht="13.5">
      <c r="B60" s="19">
        <v>0.21</v>
      </c>
      <c r="C60" s="14">
        <f>$D$15*(EXP(-(B60-$D$7)*(B60-$D$7)/(2*$D$9*$D$9))/($D$9*SQRT(2*3.1415926)))</f>
        <v>0.03312919353545327</v>
      </c>
      <c r="D60" s="14">
        <f>$D$10*B60+$D$11</f>
        <v>0.13333333333333325</v>
      </c>
      <c r="E60" s="14">
        <f>-$D$10*B60+$D$12</f>
        <v>1.866666666666667</v>
      </c>
      <c r="F60" s="14">
        <f>0.25*(1-B60/$D$9)</f>
        <v>-0.09999999999999992</v>
      </c>
      <c r="G60" s="14">
        <f>IF(B60&lt;$D$7,IF(B60&lt;=$D$9,F60,D60),E60)</f>
        <v>0.13333333333333325</v>
      </c>
      <c r="H60" s="14">
        <f>IF(G60&gt;0,G60/$D$14,0)</f>
        <v>0.13333333333333325</v>
      </c>
      <c r="I60" s="20"/>
    </row>
    <row r="61" spans="2:9" ht="13.5">
      <c r="B61" s="19">
        <v>0.215</v>
      </c>
      <c r="C61" s="14">
        <f>$D$15*(EXP(-(B61-$D$7)*(B61-$D$7)/(2*$D$9*$D$9))/($D$9*SQRT(2*3.1415926)))</f>
        <v>0.036108416589986925</v>
      </c>
      <c r="D61" s="14">
        <f>$D$10*B61+$D$11</f>
        <v>0.14444444444444438</v>
      </c>
      <c r="E61" s="14">
        <f>-$D$10*B61+$D$12</f>
        <v>1.8555555555555558</v>
      </c>
      <c r="F61" s="14">
        <f>0.25*(1-B61/$D$9)</f>
        <v>-0.10833333333333328</v>
      </c>
      <c r="G61" s="14">
        <f>IF(B61&lt;$D$7,IF(B61&lt;=$D$9,F61,D61),E61)</f>
        <v>0.14444444444444438</v>
      </c>
      <c r="H61" s="14">
        <f>IF(G61&gt;0,G61/$D$14,0)</f>
        <v>0.14444444444444438</v>
      </c>
      <c r="I61" s="20"/>
    </row>
    <row r="62" spans="2:9" ht="13.5">
      <c r="B62" s="19">
        <v>0.22</v>
      </c>
      <c r="C62" s="14">
        <f>$D$15*(EXP(-(B62-$D$7)*(B62-$D$7)/(2*$D$9*$D$9))/($D$9*SQRT(2*3.1415926)))</f>
        <v>0.039311849392974337</v>
      </c>
      <c r="D62" s="14">
        <f>$D$10*B62+$D$11</f>
        <v>0.1555555555555555</v>
      </c>
      <c r="E62" s="14">
        <f>-$D$10*B62+$D$12</f>
        <v>1.8444444444444446</v>
      </c>
      <c r="F62" s="14">
        <f>0.25*(1-B62/$D$9)</f>
        <v>-0.11666666666666664</v>
      </c>
      <c r="G62" s="14">
        <f>IF(B62&lt;$D$7,IF(B62&lt;=$D$9,F62,D62),E62)</f>
        <v>0.1555555555555555</v>
      </c>
      <c r="H62" s="14">
        <f>IF(G62&gt;0,G62/$D$14,0)</f>
        <v>0.1555555555555555</v>
      </c>
      <c r="I62" s="20"/>
    </row>
    <row r="63" spans="2:9" ht="13.5">
      <c r="B63" s="19">
        <v>0.225</v>
      </c>
      <c r="C63" s="14">
        <f>$D$15*(EXP(-(B63-$D$7)*(B63-$D$7)/(2*$D$9*$D$9))/($D$9*SQRT(2*3.1415926)))</f>
        <v>0.04275195278797271</v>
      </c>
      <c r="D63" s="14">
        <f>$D$10*B63+$D$11</f>
        <v>0.16666666666666663</v>
      </c>
      <c r="E63" s="14">
        <f>-$D$10*B63+$D$12</f>
        <v>1.8333333333333335</v>
      </c>
      <c r="F63" s="14">
        <f>0.25*(1-B63/$D$9)</f>
        <v>-0.12499999999999994</v>
      </c>
      <c r="G63" s="14">
        <f>IF(B63&lt;$D$7,IF(B63&lt;=$D$9,F63,D63),E63)</f>
        <v>0.16666666666666663</v>
      </c>
      <c r="H63" s="14">
        <f>IF(G63&gt;0,G63/$D$14,0)</f>
        <v>0.16666666666666663</v>
      </c>
      <c r="I63" s="20"/>
    </row>
    <row r="64" spans="2:9" ht="13.5">
      <c r="B64" s="19">
        <v>0.23</v>
      </c>
      <c r="C64" s="14">
        <f>$D$15*(EXP(-(B64-$D$7)*(B64-$D$7)/(2*$D$9*$D$9))/($D$9*SQRT(2*3.1415926)))</f>
        <v>0.04644146262939628</v>
      </c>
      <c r="D64" s="14">
        <f>$D$10*B64+$D$11</f>
        <v>0.17777777777777776</v>
      </c>
      <c r="E64" s="14">
        <f>-$D$10*B64+$D$12</f>
        <v>1.8222222222222224</v>
      </c>
      <c r="F64" s="14">
        <f>0.25*(1-B64/$D$9)</f>
        <v>-0.1333333333333333</v>
      </c>
      <c r="G64" s="14">
        <f>IF(B64&lt;$D$7,IF(B64&lt;=$D$9,F64,D64),E64)</f>
        <v>0.17777777777777776</v>
      </c>
      <c r="H64" s="14">
        <f>IF(G64&gt;0,G64/$D$14,0)</f>
        <v>0.17777777777777776</v>
      </c>
      <c r="I64" s="20"/>
    </row>
    <row r="65" spans="2:9" ht="13.5">
      <c r="B65" s="19">
        <v>0.23500000000000001</v>
      </c>
      <c r="C65" s="14">
        <f>$D$15*(EXP(-(B65-$D$7)*(B65-$D$7)/(2*$D$9*$D$9))/($D$9*SQRT(2*3.1415926)))</f>
        <v>0.050393354843170445</v>
      </c>
      <c r="D65" s="14">
        <f>$D$10*B65+$D$11</f>
        <v>0.18888888888888883</v>
      </c>
      <c r="E65" s="14">
        <f>-$D$10*B65+$D$12</f>
        <v>1.8111111111111113</v>
      </c>
      <c r="F65" s="14">
        <f>0.25*(1-B65/$D$9)</f>
        <v>-0.1416666666666666</v>
      </c>
      <c r="G65" s="14">
        <f>IF(B65&lt;$D$7,IF(B65&lt;=$D$9,F65,D65),E65)</f>
        <v>0.18888888888888883</v>
      </c>
      <c r="H65" s="14">
        <f>IF(G65&gt;0,G65/$D$14,0)</f>
        <v>0.18888888888888883</v>
      </c>
      <c r="I65" s="20"/>
    </row>
    <row r="66" spans="2:9" ht="13.5">
      <c r="B66" s="19">
        <v>0.24</v>
      </c>
      <c r="C66" s="14">
        <f>$D$15*(EXP(-(B66-$D$7)*(B66-$D$7)/(2*$D$9*$D$9))/($D$9*SQRT(2*3.1415926)))</f>
        <v>0.05462080606304301</v>
      </c>
      <c r="D66" s="14">
        <f>$D$10*B66+$D$11</f>
        <v>0.1999999999999999</v>
      </c>
      <c r="E66" s="14">
        <f>-$D$10*B66+$D$12</f>
        <v>1.8000000000000003</v>
      </c>
      <c r="F66" s="14">
        <f>0.25*(1-B66/$D$9)</f>
        <v>-0.1499999999999999</v>
      </c>
      <c r="G66" s="14">
        <f>IF(B66&lt;$D$7,IF(B66&lt;=$D$9,F66,D66),E66)</f>
        <v>0.1999999999999999</v>
      </c>
      <c r="H66" s="14">
        <f>IF(G66&gt;0,G66/$D$14,0)</f>
        <v>0.1999999999999999</v>
      </c>
      <c r="I66" s="20"/>
    </row>
    <row r="67" spans="2:9" ht="13.5">
      <c r="B67" s="19">
        <v>0.245</v>
      </c>
      <c r="C67" s="14">
        <f>$D$15*(EXP(-(B67-$D$7)*(B67-$D$7)/(2*$D$9*$D$9))/($D$9*SQRT(2*3.1415926)))</f>
        <v>0.05913714973420832</v>
      </c>
      <c r="D67" s="14">
        <f>$D$10*B67+$D$11</f>
        <v>0.21111111111111108</v>
      </c>
      <c r="E67" s="14">
        <f>-$D$10*B67+$D$12</f>
        <v>1.7888888888888892</v>
      </c>
      <c r="F67" s="14">
        <f>0.25*(1-B67/$D$9)</f>
        <v>-0.15833333333333327</v>
      </c>
      <c r="G67" s="14">
        <f>IF(B67&lt;$D$7,IF(B67&lt;=$D$9,F67,D67),E67)</f>
        <v>0.21111111111111108</v>
      </c>
      <c r="H67" s="14">
        <f>IF(G67&gt;0,G67/$D$14,0)</f>
        <v>0.21111111111111108</v>
      </c>
      <c r="I67" s="20"/>
    </row>
    <row r="68" spans="2:9" ht="13.5">
      <c r="B68" s="19">
        <v>0.25</v>
      </c>
      <c r="C68" s="14">
        <f>$D$15*(EXP(-(B68-$D$7)*(B68-$D$7)/(2*$D$9*$D$9))/($D$9*SQRT(2*3.1415926)))</f>
        <v>0.0639558276033124</v>
      </c>
      <c r="D68" s="14">
        <f>$D$10*B68+$D$11</f>
        <v>0.22222222222222215</v>
      </c>
      <c r="E68" s="14">
        <f>-$D$10*B68+$D$12</f>
        <v>1.7777777777777781</v>
      </c>
      <c r="F68" s="14">
        <f>0.25*(1-B68/$D$9)</f>
        <v>-0.16666666666666663</v>
      </c>
      <c r="G68" s="14">
        <f>IF(B68&lt;$D$7,IF(B68&lt;=$D$9,F68,D68),E68)</f>
        <v>0.22222222222222215</v>
      </c>
      <c r="H68" s="14">
        <f>IF(G68&gt;0,G68/$D$14,0)</f>
        <v>0.22222222222222215</v>
      </c>
      <c r="I68" s="22"/>
    </row>
    <row r="69" spans="2:9" ht="13.5">
      <c r="B69" s="19">
        <v>0.255</v>
      </c>
      <c r="C69" s="14">
        <f>$D$15*(EXP(-(B69-$D$7)*(B69-$D$7)/(2*$D$9*$D$9))/($D$9*SQRT(2*3.1415926)))</f>
        <v>0.06909033654440182</v>
      </c>
      <c r="D69" s="14">
        <f>$D$10*B69+$D$11</f>
        <v>0.23333333333333323</v>
      </c>
      <c r="E69" s="14">
        <f>-$D$10*B69+$D$12</f>
        <v>1.766666666666667</v>
      </c>
      <c r="F69" s="14">
        <f>0.25*(1-B69/$D$9)</f>
        <v>-0.17499999999999993</v>
      </c>
      <c r="G69" s="14">
        <f>IF(B69&lt;$D$7,IF(B69&lt;=$D$9,F69,D69),E69)</f>
        <v>0.23333333333333323</v>
      </c>
      <c r="H69" s="14">
        <f>IF(G69&gt;0,G69/$D$14,0)</f>
        <v>0.23333333333333323</v>
      </c>
      <c r="I69" s="20"/>
    </row>
    <row r="70" spans="2:9" ht="13.5">
      <c r="B70" s="19">
        <v>0.26</v>
      </c>
      <c r="C70" s="14">
        <f>$D$15*(EXP(-(B70-$D$7)*(B70-$D$7)/(2*$D$9*$D$9))/($D$9*SQRT(2*3.1415926)))</f>
        <v>0.07455417070389185</v>
      </c>
      <c r="D70" s="14">
        <f>$D$10*B70+$D$11</f>
        <v>0.2444444444444444</v>
      </c>
      <c r="E70" s="14">
        <f>-$D$10*B70+$D$12</f>
        <v>1.7555555555555558</v>
      </c>
      <c r="F70" s="14">
        <f>0.25*(1-B70/$D$9)</f>
        <v>-0.1833333333333333</v>
      </c>
      <c r="G70" s="14">
        <f>IF(B70&lt;$D$7,IF(B70&lt;=$D$9,F70,D70),E70)</f>
        <v>0.2444444444444444</v>
      </c>
      <c r="H70" s="14">
        <f>IF(G70&gt;0,G70/$D$14,0)</f>
        <v>0.2444444444444444</v>
      </c>
      <c r="I70" s="20"/>
    </row>
    <row r="71" spans="2:9" ht="13.5">
      <c r="B71" s="19">
        <v>0.265</v>
      </c>
      <c r="C71" s="14">
        <f>$D$15*(EXP(-(B71-$D$7)*(B71-$D$7)/(2*$D$9*$D$9))/($D$9*SQRT(2*3.1415926)))</f>
        <v>0.08036075898407234</v>
      </c>
      <c r="D71" s="14">
        <f>$D$10*B71+$D$11</f>
        <v>0.2555555555555555</v>
      </c>
      <c r="E71" s="14">
        <f>-$D$10*B71+$D$12</f>
        <v>1.7444444444444447</v>
      </c>
      <c r="F71" s="14">
        <f>0.25*(1-B71/$D$9)</f>
        <v>-0.1916666666666666</v>
      </c>
      <c r="G71" s="14">
        <f>IF(B71&lt;$D$7,IF(B71&lt;=$D$9,F71,D71),E71)</f>
        <v>0.2555555555555555</v>
      </c>
      <c r="H71" s="14">
        <f>IF(G71&gt;0,G71/$D$14,0)</f>
        <v>0.2555555555555555</v>
      </c>
      <c r="I71" s="20"/>
    </row>
    <row r="72" spans="2:9" ht="13.5">
      <c r="B72" s="19">
        <v>0.27</v>
      </c>
      <c r="C72" s="14">
        <f>$D$15*(EXP(-(B72-$D$7)*(B72-$D$7)/(2*$D$9*$D$9))/($D$9*SQRT(2*3.1415926)))</f>
        <v>0.08652339792389532</v>
      </c>
      <c r="D72" s="14">
        <f>$D$10*B72+$D$11</f>
        <v>0.26666666666666666</v>
      </c>
      <c r="E72" s="14">
        <f>-$D$10*B72+$D$12</f>
        <v>1.7333333333333334</v>
      </c>
      <c r="F72" s="14">
        <f>0.25*(1-B72/$D$9)</f>
        <v>-0.19999999999999996</v>
      </c>
      <c r="G72" s="14">
        <f>IF(B72&lt;$D$7,IF(B72&lt;=$D$9,F72,D72),E72)</f>
        <v>0.26666666666666666</v>
      </c>
      <c r="H72" s="14">
        <f>IF(G72&gt;0,G72/$D$14,0)</f>
        <v>0.26666666666666666</v>
      </c>
      <c r="I72" s="20"/>
    </row>
    <row r="73" spans="2:9" ht="13.5">
      <c r="B73" s="19">
        <v>0.275</v>
      </c>
      <c r="C73" s="14">
        <f>$D$15*(EXP(-(B73-$D$7)*(B73-$D$7)/(2*$D$9*$D$9))/($D$9*SQRT(2*3.1415926)))</f>
        <v>0.09305518007762138</v>
      </c>
      <c r="D73" s="14">
        <f>$D$10*B73+$D$11</f>
        <v>0.27777777777777773</v>
      </c>
      <c r="E73" s="14">
        <f>-$D$10*B73+$D$12</f>
        <v>1.7222222222222223</v>
      </c>
      <c r="F73" s="14">
        <f>0.25*(1-B73/$D$9)</f>
        <v>-0.20833333333333331</v>
      </c>
      <c r="G73" s="14">
        <f>IF(B73&lt;$D$7,IF(B73&lt;=$D$9,F73,D73),E73)</f>
        <v>0.27777777777777773</v>
      </c>
      <c r="H73" s="14">
        <f>IF(G73&gt;0,G73/$D$14,0)</f>
        <v>0.27777777777777773</v>
      </c>
      <c r="I73" s="20"/>
    </row>
    <row r="74" spans="2:9" ht="13.5">
      <c r="B74" s="19">
        <v>0.28</v>
      </c>
      <c r="C74" s="14">
        <f>$D$15*(EXP(-(B74-$D$7)*(B74-$D$7)/(2*$D$9*$D$9))/($D$9*SQRT(2*3.1415926)))</f>
        <v>0.09996891803611167</v>
      </c>
      <c r="D74" s="14">
        <f>$D$10*B74+$D$11</f>
        <v>0.2888888888888889</v>
      </c>
      <c r="E74" s="14">
        <f>-$D$10*B74+$D$12</f>
        <v>1.7111111111111112</v>
      </c>
      <c r="F74" s="14">
        <f>0.25*(1-B74/$D$9)</f>
        <v>-0.21666666666666662</v>
      </c>
      <c r="G74" s="14">
        <f>IF(B74&lt;$D$7,IF(B74&lt;=$D$9,F74,D74),E74)</f>
        <v>0.2888888888888889</v>
      </c>
      <c r="H74" s="14">
        <f>IF(G74&gt;0,G74/$D$14,0)</f>
        <v>0.2888888888888889</v>
      </c>
      <c r="I74" s="20"/>
    </row>
    <row r="75" spans="2:9" ht="13.5">
      <c r="B75" s="19">
        <v>0.28500000000000003</v>
      </c>
      <c r="C75" s="14">
        <f>$D$15*(EXP(-(B75-$D$7)*(B75-$D$7)/(2*$D$9*$D$9))/($D$9*SQRT(2*3.1415926)))</f>
        <v>0.10727706428187031</v>
      </c>
      <c r="D75" s="14">
        <f>$D$10*B75+$D$11</f>
        <v>0.3</v>
      </c>
      <c r="E75" s="14">
        <f>-$D$10*B75+$D$12</f>
        <v>1.7000000000000002</v>
      </c>
      <c r="F75" s="14">
        <f>0.25*(1-B75/$D$9)</f>
        <v>-0.22499999999999998</v>
      </c>
      <c r="G75" s="14">
        <f>IF(B75&lt;$D$7,IF(B75&lt;=$D$9,F75,D75),E75)</f>
        <v>0.3</v>
      </c>
      <c r="H75" s="14">
        <f>IF(G75&gt;0,G75/$D$14,0)</f>
        <v>0.3</v>
      </c>
      <c r="I75" s="20"/>
    </row>
    <row r="76" spans="2:9" ht="13.5">
      <c r="B76" s="19">
        <v>0.29</v>
      </c>
      <c r="C76" s="14">
        <f>$D$15*(EXP(-(B76-$D$7)*(B76-$D$7)/(2*$D$9*$D$9))/($D$9*SQRT(2*3.1415926)))</f>
        <v>0.11499162711704489</v>
      </c>
      <c r="D76" s="14">
        <f>$D$10*B76+$D$11</f>
        <v>0.31111111111111095</v>
      </c>
      <c r="E76" s="14">
        <f>-$D$10*B76+$D$12</f>
        <v>1.688888888888889</v>
      </c>
      <c r="F76" s="14">
        <f>0.25*(1-B76/$D$9)</f>
        <v>-0.23333333333333323</v>
      </c>
      <c r="G76" s="14">
        <f>IF(B76&lt;$D$7,IF(B76&lt;=$D$9,F76,D76),E76)</f>
        <v>0.31111111111111095</v>
      </c>
      <c r="H76" s="14">
        <f>IF(G76&gt;0,G76/$D$14,0)</f>
        <v>0.31111111111111095</v>
      </c>
      <c r="I76" s="20"/>
    </row>
    <row r="77" spans="2:9" ht="13.5">
      <c r="B77" s="19">
        <v>0.295</v>
      </c>
      <c r="C77" s="14">
        <f>$D$15*(EXP(-(B77-$D$7)*(B77-$D$7)/(2*$D$9*$D$9))/($D$9*SQRT(2*3.1415926)))</f>
        <v>0.12312408295312949</v>
      </c>
      <c r="D77" s="14">
        <f>$D$10*B77+$D$11</f>
        <v>0.32222222222222213</v>
      </c>
      <c r="E77" s="14">
        <f>-$D$10*B77+$D$12</f>
        <v>1.677777777777778</v>
      </c>
      <c r="F77" s="14">
        <f>0.25*(1-B77/$D$9)</f>
        <v>-0.24166666666666659</v>
      </c>
      <c r="G77" s="14">
        <f>IF(B77&lt;$D$7,IF(B77&lt;=$D$9,F77,D77),E77)</f>
        <v>0.32222222222222213</v>
      </c>
      <c r="H77" s="14">
        <f>IF(G77&gt;0,G77/$D$14,0)</f>
        <v>0.32222222222222213</v>
      </c>
      <c r="I77" s="20"/>
    </row>
    <row r="78" spans="2:9" ht="13.5">
      <c r="B78" s="19">
        <v>0.3</v>
      </c>
      <c r="C78" s="14">
        <f>$D$15*(EXP(-(B78-$D$7)*(B78-$D$7)/(2*$D$9*$D$9))/($D$9*SQRT(2*3.1415926)))</f>
        <v>0.13168528530166174</v>
      </c>
      <c r="D78" s="14">
        <f>$D$10*B78+$D$11</f>
        <v>0.3333333333333332</v>
      </c>
      <c r="E78" s="14">
        <f>-$D$10*B78+$D$12</f>
        <v>1.666666666666667</v>
      </c>
      <c r="F78" s="14">
        <f>0.25*(1-B78/$D$9)</f>
        <v>-0.2499999999999999</v>
      </c>
      <c r="G78" s="14">
        <f>IF(B78&lt;$D$7,IF(B78&lt;=$D$9,F78,D78),E78)</f>
        <v>0.3333333333333332</v>
      </c>
      <c r="H78" s="14">
        <f>IF(G78&gt;0,G78/$D$14,0)</f>
        <v>0.3333333333333332</v>
      </c>
      <c r="I78" s="20"/>
    </row>
    <row r="79" spans="2:9" ht="13.5">
      <c r="B79" s="19">
        <v>0.305</v>
      </c>
      <c r="C79" s="14">
        <f>$D$15*(EXP(-(B79-$D$7)*(B79-$D$7)/(2*$D$9*$D$9))/($D$9*SQRT(2*3.1415926)))</f>
        <v>0.14068537085633823</v>
      </c>
      <c r="D79" s="14">
        <f>$D$10*B79+$D$11</f>
        <v>0.3444444444444444</v>
      </c>
      <c r="E79" s="14">
        <f>-$D$10*B79+$D$12</f>
        <v>1.655555555555556</v>
      </c>
      <c r="F79" s="14">
        <f>0.25*(1-B79/$D$9)</f>
        <v>-0.2583333333333332</v>
      </c>
      <c r="G79" s="14">
        <f>IF(B79&lt;$D$7,IF(B79&lt;=$D$9,F79,D79),E79)</f>
        <v>0.3444444444444444</v>
      </c>
      <c r="H79" s="14">
        <f>IF(G79&gt;0,G79/$D$14,0)</f>
        <v>0.3444444444444444</v>
      </c>
      <c r="I79" s="20"/>
    </row>
    <row r="80" spans="2:9" ht="13.5">
      <c r="B80" s="19">
        <v>0.31</v>
      </c>
      <c r="C80" s="14">
        <f>$D$15*(EXP(-(B80-$D$7)*(B80-$D$7)/(2*$D$9*$D$9))/($D$9*SQRT(2*3.1415926)))</f>
        <v>0.15013366310817827</v>
      </c>
      <c r="D80" s="14">
        <f>$D$10*B80+$D$11</f>
        <v>0.35555555555555546</v>
      </c>
      <c r="E80" s="14">
        <f>-$D$10*B80+$D$12</f>
        <v>1.6444444444444448</v>
      </c>
      <c r="F80" s="14">
        <f>0.25*(1-B80/$D$9)</f>
        <v>-0.2666666666666666</v>
      </c>
      <c r="G80" s="14">
        <f>IF(B80&lt;$D$7,IF(B80&lt;=$D$9,F80,D80),E80)</f>
        <v>0.35555555555555546</v>
      </c>
      <c r="H80" s="14">
        <f>IF(G80&gt;0,G80/$D$14,0)</f>
        <v>0.35555555555555546</v>
      </c>
      <c r="I80" s="20"/>
    </row>
    <row r="81" spans="2:9" ht="13.5">
      <c r="B81" s="19">
        <v>0.315</v>
      </c>
      <c r="C81" s="14">
        <f>$D$15*(EXP(-(B81-$D$7)*(B81-$D$7)/(2*$D$9*$D$9))/($D$9*SQRT(2*3.1415926)))</f>
        <v>0.1600385739861442</v>
      </c>
      <c r="D81" s="14">
        <f>$D$10*B81+$D$11</f>
        <v>0.36666666666666653</v>
      </c>
      <c r="E81" s="14">
        <f>-$D$10*B81+$D$12</f>
        <v>1.6333333333333337</v>
      </c>
      <c r="F81" s="14">
        <f>0.25*(1-B81/$D$9)</f>
        <v>-0.2749999999999999</v>
      </c>
      <c r="G81" s="14">
        <f>IF(B81&lt;$D$7,IF(B81&lt;=$D$9,F81,D81),E81)</f>
        <v>0.36666666666666653</v>
      </c>
      <c r="H81" s="14">
        <f>IF(G81&gt;0,G81/$D$14,0)</f>
        <v>0.36666666666666653</v>
      </c>
      <c r="I81" s="20"/>
    </row>
    <row r="82" spans="2:9" ht="13.5">
      <c r="B82" s="19">
        <v>0.32</v>
      </c>
      <c r="C82" s="14">
        <f>$D$15*(EXP(-(B82-$D$7)*(B82-$D$7)/(2*$D$9*$D$9))/($D$9*SQRT(2*3.1415926)))</f>
        <v>0.1704075040654075</v>
      </c>
      <c r="D82" s="14">
        <f>$D$10*B82+$D$11</f>
        <v>0.3777777777777777</v>
      </c>
      <c r="E82" s="14">
        <f>-$D$10*B82+$D$12</f>
        <v>1.6222222222222225</v>
      </c>
      <c r="F82" s="14">
        <f>0.25*(1-B82/$D$9)</f>
        <v>-0.2833333333333332</v>
      </c>
      <c r="G82" s="14">
        <f>IF(B82&lt;$D$7,IF(B82&lt;=$D$9,F82,D82),E82)</f>
        <v>0.3777777777777777</v>
      </c>
      <c r="H82" s="14">
        <f>IF(G82&gt;0,G82/$D$14,0)</f>
        <v>0.3777777777777777</v>
      </c>
      <c r="I82" s="20"/>
    </row>
    <row r="83" spans="2:9" ht="13.5">
      <c r="B83" s="19">
        <v>0.325</v>
      </c>
      <c r="C83" s="14">
        <f>$D$15*(EXP(-(B83-$D$7)*(B83-$D$7)/(2*$D$9*$D$9))/($D$9*SQRT(2*3.1415926)))</f>
        <v>0.18124674193365597</v>
      </c>
      <c r="D83" s="14">
        <f>$D$10*B83+$D$11</f>
        <v>0.3888888888888888</v>
      </c>
      <c r="E83" s="14">
        <f>-$D$10*B83+$D$12</f>
        <v>1.6111111111111114</v>
      </c>
      <c r="F83" s="14">
        <f>0.25*(1-B83/$D$9)</f>
        <v>-0.29166666666666663</v>
      </c>
      <c r="G83" s="14">
        <f>IF(B83&lt;$D$7,IF(B83&lt;=$D$9,F83,D83),E83)</f>
        <v>0.3888888888888888</v>
      </c>
      <c r="H83" s="14">
        <f>IF(G83&gt;0,G83/$D$14,0)</f>
        <v>0.3888888888888888</v>
      </c>
      <c r="I83" s="20"/>
    </row>
    <row r="84" spans="2:9" ht="13.5">
      <c r="B84" s="19">
        <v>0.33</v>
      </c>
      <c r="C84" s="14">
        <f>$D$15*(EXP(-(B84-$D$7)*(B84-$D$7)/(2*$D$9*$D$9))/($D$9*SQRT(2*3.1415926)))</f>
        <v>0.19256136335186927</v>
      </c>
      <c r="D84" s="14">
        <f>$D$10*B84+$D$11</f>
        <v>0.39999999999999997</v>
      </c>
      <c r="E84" s="14">
        <f>-$D$10*B84+$D$12</f>
        <v>1.6</v>
      </c>
      <c r="F84" s="14">
        <f>0.25*(1-B84/$D$9)</f>
        <v>-0.29999999999999993</v>
      </c>
      <c r="G84" s="14">
        <f>IF(B84&lt;$D$7,IF(B84&lt;=$D$9,F84,D84),E84)</f>
        <v>0.39999999999999997</v>
      </c>
      <c r="H84" s="14">
        <f>IF(G84&gt;0,G84/$D$14,0)</f>
        <v>0.39999999999999997</v>
      </c>
      <c r="I84" s="20"/>
    </row>
    <row r="85" spans="2:9" ht="13.5">
      <c r="B85" s="19">
        <v>0.335</v>
      </c>
      <c r="C85" s="14">
        <f>$D$15*(EXP(-(B85-$D$7)*(B85-$D$7)/(2*$D$9*$D$9))/($D$9*SQRT(2*3.1415926)))</f>
        <v>0.20435513088921675</v>
      </c>
      <c r="D85" s="14">
        <f>$D$10*B85+$D$11</f>
        <v>0.41111111111111104</v>
      </c>
      <c r="E85" s="14">
        <f>-$D$10*B85+$D$12</f>
        <v>1.588888888888889</v>
      </c>
      <c r="F85" s="14">
        <f>0.25*(1-B85/$D$9)</f>
        <v>-0.30833333333333324</v>
      </c>
      <c r="G85" s="14">
        <f>IF(B85&lt;$D$7,IF(B85&lt;=$D$9,F85,D85),E85)</f>
        <v>0.41111111111111104</v>
      </c>
      <c r="H85" s="14">
        <f>IF(G85&gt;0,G85/$D$14,0)</f>
        <v>0.41111111111111104</v>
      </c>
      <c r="I85" s="20"/>
    </row>
    <row r="86" spans="2:9" ht="13.5">
      <c r="B86" s="19">
        <v>0.34</v>
      </c>
      <c r="C86" s="14">
        <f>$D$15*(EXP(-(B86-$D$7)*(B86-$D$7)/(2*$D$9*$D$9))/($D$9*SQRT(2*3.1415926)))</f>
        <v>0.21663039475154058</v>
      </c>
      <c r="D86" s="14">
        <f>$D$10*B86+$D$11</f>
        <v>0.4222222222222222</v>
      </c>
      <c r="E86" s="14">
        <f>-$D$10*B86+$D$12</f>
        <v>1.577777777777778</v>
      </c>
      <c r="F86" s="14">
        <f>0.25*(1-B86/$D$9)</f>
        <v>-0.31666666666666665</v>
      </c>
      <c r="G86" s="14">
        <f>IF(B86&lt;$D$7,IF(B86&lt;=$D$9,F86,D86),E86)</f>
        <v>0.4222222222222222</v>
      </c>
      <c r="H86" s="14">
        <f>IF(G86&gt;0,G86/$D$14,0)</f>
        <v>0.4222222222222222</v>
      </c>
      <c r="I86" s="20"/>
    </row>
    <row r="87" spans="2:9" ht="13.5">
      <c r="B87" s="19">
        <v>0.34500000000000003</v>
      </c>
      <c r="C87" s="14">
        <f>$D$15*(EXP(-(B87-$D$7)*(B87-$D$7)/(2*$D$9*$D$9))/($D$9*SQRT(2*3.1415926)))</f>
        <v>0.22938799555863185</v>
      </c>
      <c r="D87" s="14">
        <f>$D$10*B87+$D$11</f>
        <v>0.4333333333333333</v>
      </c>
      <c r="E87" s="14">
        <f>-$D$10*B87+$D$12</f>
        <v>1.5666666666666669</v>
      </c>
      <c r="F87" s="14">
        <f>0.25*(1-B87/$D$9)</f>
        <v>-0.32499999999999996</v>
      </c>
      <c r="G87" s="14">
        <f>IF(B87&lt;$D$7,IF(B87&lt;=$D$9,F87,D87),E87)</f>
        <v>0.4333333333333333</v>
      </c>
      <c r="H87" s="14">
        <f>IF(G87&gt;0,G87/$D$14,0)</f>
        <v>0.4333333333333333</v>
      </c>
      <c r="I87" s="20"/>
    </row>
    <row r="88" spans="2:9" ht="13.5">
      <c r="B88" s="19">
        <v>0.35</v>
      </c>
      <c r="C88" s="14">
        <f>$D$15*(EXP(-(B88-$D$7)*(B88-$D$7)/(2*$D$9*$D$9))/($D$9*SQRT(2*3.1415926)))</f>
        <v>0.24262716985657842</v>
      </c>
      <c r="D88" s="14">
        <f>$D$10*B88+$D$11</f>
        <v>0.44444444444444425</v>
      </c>
      <c r="E88" s="14">
        <f>-$D$10*B88+$D$12</f>
        <v>1.5555555555555558</v>
      </c>
      <c r="F88" s="14">
        <f>0.25*(1-B88/$D$9)</f>
        <v>-0.33333333333333326</v>
      </c>
      <c r="G88" s="14">
        <f>IF(B88&lt;$D$7,IF(B88&lt;=$D$9,F88,D88),E88)</f>
        <v>0.44444444444444425</v>
      </c>
      <c r="H88" s="14">
        <f>IF(G88&gt;0,G88/$D$14,0)</f>
        <v>0.44444444444444425</v>
      </c>
      <c r="I88" s="20"/>
    </row>
    <row r="89" spans="2:9" ht="13.5">
      <c r="B89" s="19">
        <v>0.355</v>
      </c>
      <c r="C89" s="14">
        <f>$D$15*(EXP(-(B89-$D$7)*(B89-$D$7)/(2*$D$9*$D$9))/($D$9*SQRT(2*3.1415926)))</f>
        <v>0.25634545917724494</v>
      </c>
      <c r="D89" s="14">
        <f>$D$10*B89+$D$11</f>
        <v>0.45555555555555544</v>
      </c>
      <c r="E89" s="14">
        <f>-$D$10*B89+$D$12</f>
        <v>1.5444444444444447</v>
      </c>
      <c r="F89" s="14">
        <f>0.25*(1-B89/$D$9)</f>
        <v>-0.34166666666666656</v>
      </c>
      <c r="G89" s="14">
        <f>IF(B89&lt;$D$7,IF(B89&lt;=$D$9,F89,D89),E89)</f>
        <v>0.45555555555555544</v>
      </c>
      <c r="H89" s="14">
        <f>IF(G89&gt;0,G89/$D$14,0)</f>
        <v>0.45555555555555544</v>
      </c>
      <c r="I89" s="20"/>
    </row>
    <row r="90" spans="2:9" ht="13.5">
      <c r="B90" s="19">
        <v>0.36</v>
      </c>
      <c r="C90" s="14">
        <f>$D$15*(EXP(-(B90-$D$7)*(B90-$D$7)/(2*$D$9*$D$9))/($D$9*SQRT(2*3.1415926)))</f>
        <v>0.2705386234768493</v>
      </c>
      <c r="D90" s="14">
        <f>$D$10*B90+$D$11</f>
        <v>0.4666666666666665</v>
      </c>
      <c r="E90" s="14">
        <f>-$D$10*B90+$D$12</f>
        <v>1.5333333333333337</v>
      </c>
      <c r="F90" s="14">
        <f>0.25*(1-B90/$D$9)</f>
        <v>-0.34999999999999987</v>
      </c>
      <c r="G90" s="14">
        <f>IF(B90&lt;$D$7,IF(B90&lt;=$D$9,F90,D90),E90)</f>
        <v>0.4666666666666665</v>
      </c>
      <c r="H90" s="14">
        <f>IF(G90&gt;0,G90/$D$14,0)</f>
        <v>0.4666666666666665</v>
      </c>
      <c r="I90" s="20"/>
    </row>
    <row r="91" spans="2:9" ht="13.5">
      <c r="B91" s="19">
        <v>0.365</v>
      </c>
      <c r="C91" s="14">
        <f>$D$15*(EXP(-(B91-$D$7)*(B91-$D$7)/(2*$D$9*$D$9))/($D$9*SQRT(2*3.1415926)))</f>
        <v>0.28520055979908493</v>
      </c>
      <c r="D91" s="14">
        <f>$D$10*B91+$D$11</f>
        <v>0.4777777777777777</v>
      </c>
      <c r="E91" s="14">
        <f>-$D$10*B91+$D$12</f>
        <v>1.5222222222222226</v>
      </c>
      <c r="F91" s="14">
        <f>0.25*(1-B91/$D$9)</f>
        <v>-0.3583333333333333</v>
      </c>
      <c r="G91" s="14">
        <f>IF(B91&lt;$D$7,IF(B91&lt;=$D$9,F91,D91),E91)</f>
        <v>0.4777777777777777</v>
      </c>
      <c r="H91" s="14">
        <f>IF(G91&gt;0,G91/$D$14,0)</f>
        <v>0.4777777777777777</v>
      </c>
      <c r="I91" s="20"/>
    </row>
    <row r="92" spans="2:9" ht="13.5">
      <c r="B92" s="19">
        <v>0.37</v>
      </c>
      <c r="C92" s="14">
        <f>$D$15*(EXP(-(B92-$D$7)*(B92-$D$7)/(2*$D$9*$D$9))/($D$9*SQRT(2*3.1415926)))</f>
        <v>0.30032322701477243</v>
      </c>
      <c r="D92" s="14">
        <f>$D$10*B92+$D$11</f>
        <v>0.48888888888888876</v>
      </c>
      <c r="E92" s="14">
        <f>-$D$10*B92+$D$12</f>
        <v>1.5111111111111115</v>
      </c>
      <c r="F92" s="14">
        <f>0.25*(1-B92/$D$9)</f>
        <v>-0.3666666666666666</v>
      </c>
      <c r="G92" s="14">
        <f>IF(B92&lt;$D$7,IF(B92&lt;=$D$9,F92,D92),E92)</f>
        <v>0.48888888888888876</v>
      </c>
      <c r="H92" s="14">
        <f>IF(G92&gt;0,G92/$D$14,0)</f>
        <v>0.48888888888888876</v>
      </c>
      <c r="I92" s="20"/>
    </row>
    <row r="93" spans="2:9" ht="13.5">
      <c r="B93" s="19">
        <v>0.375</v>
      </c>
      <c r="C93" s="14">
        <f>$D$15*(EXP(-(B93-$D$7)*(B93-$D$7)/(2*$D$9*$D$9))/($D$9*SQRT(2*3.1415926)))</f>
        <v>0.3158965774891651</v>
      </c>
      <c r="D93" s="14">
        <f>$D$10*B93+$D$11</f>
        <v>0.49999999999999994</v>
      </c>
      <c r="E93" s="14">
        <f>-$D$10*B93+$D$12</f>
        <v>1.5000000000000002</v>
      </c>
      <c r="F93" s="14">
        <f>0.25*(1-B93/$D$9)</f>
        <v>-0.3749999999999999</v>
      </c>
      <c r="G93" s="14">
        <f>IF(B93&lt;$D$7,IF(B93&lt;=$D$9,F93,D93),E93)</f>
        <v>0.49999999999999994</v>
      </c>
      <c r="H93" s="14">
        <f>IF(G93&gt;0,G93/$D$14,0)</f>
        <v>0.49999999999999994</v>
      </c>
      <c r="I93" s="20"/>
    </row>
    <row r="94" spans="2:9" ht="13.5">
      <c r="B94" s="19">
        <v>0.38</v>
      </c>
      <c r="C94" s="14">
        <f>$D$15*(EXP(-(B94-$D$7)*(B94-$D$7)/(2*$D$9*$D$9))/($D$9*SQRT(2*3.1415926)))</f>
        <v>0.33190849651935717</v>
      </c>
      <c r="D94" s="14">
        <f>$D$10*B94+$D$11</f>
        <v>0.5111111111111111</v>
      </c>
      <c r="E94" s="14">
        <f>-$D$10*B94+$D$12</f>
        <v>1.4888888888888892</v>
      </c>
      <c r="F94" s="14">
        <f>0.25*(1-B94/$D$9)</f>
        <v>-0.3833333333333332</v>
      </c>
      <c r="G94" s="14">
        <f>IF(B94&lt;$D$7,IF(B94&lt;=$D$9,F94,D94),E94)</f>
        <v>0.5111111111111111</v>
      </c>
      <c r="H94" s="14">
        <f>IF(G94&gt;0,G94/$D$14,0)</f>
        <v>0.5111111111111111</v>
      </c>
      <c r="I94" s="20"/>
    </row>
    <row r="95" spans="2:9" ht="13.5">
      <c r="B95" s="19">
        <v>0.385</v>
      </c>
      <c r="C95" s="14">
        <f>$D$15*(EXP(-(B95-$D$7)*(B95-$D$7)/(2*$D$9*$D$9))/($D$9*SQRT(2*3.1415926)))</f>
        <v>0.3483447503674269</v>
      </c>
      <c r="D95" s="14">
        <f>$D$10*B95+$D$11</f>
        <v>0.5222222222222221</v>
      </c>
      <c r="E95" s="14">
        <f>-$D$10*B95+$D$12</f>
        <v>1.477777777777778</v>
      </c>
      <c r="F95" s="14">
        <f>0.25*(1-B95/$D$9)</f>
        <v>-0.3916666666666666</v>
      </c>
      <c r="G95" s="14">
        <f>IF(B95&lt;$D$7,IF(B95&lt;=$D$9,F95,D95),E95)</f>
        <v>0.5222222222222221</v>
      </c>
      <c r="H95" s="14">
        <f>IF(G95&gt;0,G95/$D$14,0)</f>
        <v>0.5222222222222221</v>
      </c>
      <c r="I95" s="20"/>
    </row>
    <row r="96" spans="2:9" ht="13.5">
      <c r="B96" s="19">
        <v>0.39</v>
      </c>
      <c r="C96" s="14">
        <f>$D$15*(EXP(-(B96-$D$7)*(B96-$D$7)/(2*$D$9*$D$9))/($D$9*SQRT(2*3.1415926)))</f>
        <v>0.36518894368971316</v>
      </c>
      <c r="D96" s="14">
        <f>$D$10*B96+$D$11</f>
        <v>0.5333333333333332</v>
      </c>
      <c r="E96" s="14">
        <f>-$D$10*B96+$D$12</f>
        <v>1.4666666666666668</v>
      </c>
      <c r="F96" s="14">
        <f>0.25*(1-B96/$D$9)</f>
        <v>-0.3999999999999999</v>
      </c>
      <c r="G96" s="14">
        <f>IF(B96&lt;$D$7,IF(B96&lt;=$D$9,F96,D96),E96)</f>
        <v>0.5333333333333332</v>
      </c>
      <c r="H96" s="14">
        <f>IF(G96&gt;0,G96/$D$14,0)</f>
        <v>0.5333333333333332</v>
      </c>
      <c r="I96" s="20"/>
    </row>
    <row r="97" spans="2:9" ht="13.5">
      <c r="B97" s="19">
        <v>0.395</v>
      </c>
      <c r="C97" s="14">
        <f>$D$15*(EXP(-(B97-$D$7)*(B97-$D$7)/(2*$D$9*$D$9))/($D$9*SQRT(2*3.1415926)))</f>
        <v>0.38242248712880617</v>
      </c>
      <c r="D97" s="14">
        <f>$D$10*B97+$D$11</f>
        <v>0.5444444444444443</v>
      </c>
      <c r="E97" s="14">
        <f>-$D$10*B97+$D$12</f>
        <v>1.4555555555555557</v>
      </c>
      <c r="F97" s="14">
        <f>0.25*(1-B97/$D$9)</f>
        <v>-0.4083333333333332</v>
      </c>
      <c r="G97" s="14">
        <f>IF(B97&lt;$D$7,IF(B97&lt;=$D$9,F97,D97),E97)</f>
        <v>0.5444444444444443</v>
      </c>
      <c r="H97" s="14">
        <f>IF(G97&gt;0,G97/$D$14,0)</f>
        <v>0.5444444444444443</v>
      </c>
      <c r="I97" s="20"/>
    </row>
    <row r="98" spans="2:9" ht="13.5">
      <c r="B98" s="19">
        <v>0.4</v>
      </c>
      <c r="C98" s="14">
        <f>$D$15*(EXP(-(B98-$D$7)*(B98-$D$7)/(2*$D$9*$D$9))/($D$9*SQRT(2*3.1415926)))</f>
        <v>0.40002457579231393</v>
      </c>
      <c r="D98" s="14">
        <f>$D$10*B98+$D$11</f>
        <v>0.5555555555555556</v>
      </c>
      <c r="E98" s="14">
        <f>-$D$10*B98+$D$12</f>
        <v>1.4444444444444446</v>
      </c>
      <c r="F98" s="14">
        <f>0.25*(1-B98/$D$9)</f>
        <v>-0.41666666666666663</v>
      </c>
      <c r="G98" s="14">
        <f>IF(B98&lt;$D$7,IF(B98&lt;=$D$9,F98,D98),E98)</f>
        <v>0.5555555555555556</v>
      </c>
      <c r="H98" s="14">
        <f>IF(G98&gt;0,G98/$D$14,0)</f>
        <v>0.5555555555555556</v>
      </c>
      <c r="I98" s="20"/>
    </row>
    <row r="99" spans="2:9" ht="13.5">
      <c r="B99" s="19">
        <v>0.405</v>
      </c>
      <c r="C99" s="14">
        <f>$D$15*(EXP(-(B99-$D$7)*(B99-$D$7)/(2*$D$9*$D$9))/($D$9*SQRT(2*3.1415926)))</f>
        <v>0.41797217929127767</v>
      </c>
      <c r="D99" s="14">
        <f>$D$10*B99+$D$11</f>
        <v>0.5666666666666667</v>
      </c>
      <c r="E99" s="14">
        <f>-$D$10*B99+$D$12</f>
        <v>1.4333333333333336</v>
      </c>
      <c r="F99" s="14">
        <f>0.25*(1-B99/$D$9)</f>
        <v>-0.42499999999999993</v>
      </c>
      <c r="G99" s="14">
        <f>IF(B99&lt;$D$7,IF(B99&lt;=$D$9,F99,D99),E99)</f>
        <v>0.5666666666666667</v>
      </c>
      <c r="H99" s="14">
        <f>IF(G99&gt;0,G99/$D$14,0)</f>
        <v>0.5666666666666667</v>
      </c>
      <c r="I99" s="20"/>
    </row>
    <row r="100" spans="2:9" ht="13.5">
      <c r="B100" s="19">
        <v>0.41</v>
      </c>
      <c r="C100" s="14">
        <f>$D$15*(EXP(-(B100-$D$7)*(B100-$D$7)/(2*$D$9*$D$9))/($D$9*SQRT(2*3.1415926)))</f>
        <v>0.4362400439513129</v>
      </c>
      <c r="D100" s="14">
        <f>$D$10*B100+$D$11</f>
        <v>0.5777777777777775</v>
      </c>
      <c r="E100" s="14">
        <f>-$D$10*B100+$D$12</f>
        <v>1.4222222222222225</v>
      </c>
      <c r="F100" s="14">
        <f>0.25*(1-B100/$D$9)</f>
        <v>-0.43333333333333324</v>
      </c>
      <c r="G100" s="14">
        <f>IF(B100&lt;$D$7,IF(B100&lt;=$D$9,F100,D100),E100)</f>
        <v>0.5777777777777775</v>
      </c>
      <c r="H100" s="14">
        <f>IF(G100&gt;0,G100/$D$14,0)</f>
        <v>0.5777777777777775</v>
      </c>
      <c r="I100" s="20"/>
    </row>
    <row r="101" spans="2:9" ht="13.5">
      <c r="B101" s="19">
        <v>0.41500000000000004</v>
      </c>
      <c r="C101" s="14">
        <f>$D$15*(EXP(-(B101-$D$7)*(B101-$D$7)/(2*$D$9*$D$9))/($D$9*SQRT(2*3.1415926)))</f>
        <v>0.45480070774138726</v>
      </c>
      <c r="D101" s="14">
        <f>$D$10*B101+$D$11</f>
        <v>0.5888888888888888</v>
      </c>
      <c r="E101" s="14">
        <f>-$D$10*B101+$D$12</f>
        <v>1.4111111111111114</v>
      </c>
      <c r="F101" s="14">
        <f>0.25*(1-B101/$D$9)</f>
        <v>-0.44166666666666665</v>
      </c>
      <c r="G101" s="14">
        <f>IF(B101&lt;$D$7,IF(B101&lt;=$D$9,F101,D101),E101)</f>
        <v>0.5888888888888888</v>
      </c>
      <c r="H101" s="14">
        <f>IF(G101&gt;0,G101/$D$14,0)</f>
        <v>0.5888888888888888</v>
      </c>
      <c r="I101" s="20"/>
    </row>
    <row r="102" spans="2:9" ht="13.5">
      <c r="B102" s="19">
        <v>0.42</v>
      </c>
      <c r="C102" s="14">
        <f>$D$15*(EXP(-(B102-$D$7)*(B102-$D$7)/(2*$D$9*$D$9))/($D$9*SQRT(2*3.1415926)))</f>
        <v>0.47362452838888136</v>
      </c>
      <c r="D102" s="14">
        <f>$D$10*B102+$D$11</f>
        <v>0.5999999999999999</v>
      </c>
      <c r="E102" s="14">
        <f>-$D$10*B102+$D$12</f>
        <v>1.4000000000000004</v>
      </c>
      <c r="F102" s="14">
        <f>0.25*(1-B102/$D$9)</f>
        <v>-0.44999999999999984</v>
      </c>
      <c r="G102" s="14">
        <f>IF(B102&lt;$D$7,IF(B102&lt;=$D$9,F102,D102),E102)</f>
        <v>0.5999999999999999</v>
      </c>
      <c r="H102" s="14">
        <f>IF(G102&gt;0,G102/$D$14,0)</f>
        <v>0.5999999999999999</v>
      </c>
      <c r="I102" s="20"/>
    </row>
    <row r="103" spans="2:9" ht="13.5">
      <c r="B103" s="19">
        <v>0.425</v>
      </c>
      <c r="C103" s="14">
        <f>$D$15*(EXP(-(B103-$D$7)*(B103-$D$7)/(2*$D$9*$D$9))/($D$9*SQRT(2*3.1415926)))</f>
        <v>0.49267972506566304</v>
      </c>
      <c r="D103" s="14">
        <f>$D$10*B103+$D$11</f>
        <v>0.6111111111111109</v>
      </c>
      <c r="E103" s="14">
        <f>-$D$10*B103+$D$12</f>
        <v>1.3888888888888893</v>
      </c>
      <c r="F103" s="14">
        <f>0.25*(1-B103/$D$9)</f>
        <v>-0.45833333333333326</v>
      </c>
      <c r="G103" s="14">
        <f>IF(B103&lt;$D$7,IF(B103&lt;=$D$9,F103,D103),E103)</f>
        <v>0.6111111111111109</v>
      </c>
      <c r="H103" s="14">
        <f>IF(G103&gt;0,G103/$D$14,0)</f>
        <v>0.6111111111111109</v>
      </c>
      <c r="I103" s="20"/>
    </row>
    <row r="104" spans="2:9" ht="13.5">
      <c r="B104" s="19">
        <v>0.43</v>
      </c>
      <c r="C104" s="14">
        <f>$D$15*(EXP(-(B104-$D$7)*(B104-$D$7)/(2*$D$9*$D$9))/($D$9*SQRT(2*3.1415926)))</f>
        <v>0.5119324339388108</v>
      </c>
      <c r="D104" s="14">
        <f>$D$10*B104+$D$11</f>
        <v>0.622222222222222</v>
      </c>
      <c r="E104" s="14">
        <f>-$D$10*B104+$D$12</f>
        <v>1.3777777777777782</v>
      </c>
      <c r="F104" s="14">
        <f>0.25*(1-B104/$D$9)</f>
        <v>-0.46666666666666656</v>
      </c>
      <c r="G104" s="14">
        <f>IF(B104&lt;$D$7,IF(B104&lt;=$D$9,F104,D104),E104)</f>
        <v>0.622222222222222</v>
      </c>
      <c r="H104" s="14">
        <f>IF(G104&gt;0,G104/$D$14,0)</f>
        <v>0.622222222222222</v>
      </c>
      <c r="I104" s="20"/>
    </row>
    <row r="105" spans="2:9" ht="13.5">
      <c r="B105" s="19">
        <v>0.435</v>
      </c>
      <c r="C105" s="14">
        <f>$D$15*(EXP(-(B105-$D$7)*(B105-$D$7)/(2*$D$9*$D$9))/($D$9*SQRT(2*3.1415926)))</f>
        <v>0.5313467777820223</v>
      </c>
      <c r="D105" s="14">
        <f>$D$10*B105+$D$11</f>
        <v>0.6333333333333333</v>
      </c>
      <c r="E105" s="14">
        <f>-$D$10*B105+$D$12</f>
        <v>1.366666666666667</v>
      </c>
      <c r="F105" s="14">
        <f>0.25*(1-B105/$D$9)</f>
        <v>-0.47499999999999987</v>
      </c>
      <c r="G105" s="14">
        <f>IF(B105&lt;$D$7,IF(B105&lt;=$D$9,F105,D105),E105)</f>
        <v>0.6333333333333333</v>
      </c>
      <c r="H105" s="14">
        <f>IF(G105&gt;0,G105/$D$14,0)</f>
        <v>0.6333333333333333</v>
      </c>
      <c r="I105" s="20"/>
    </row>
    <row r="106" spans="2:9" ht="13.5">
      <c r="B106" s="19">
        <v>0.44</v>
      </c>
      <c r="C106" s="14">
        <f>$D$15*(EXP(-(B106-$D$7)*(B106-$D$7)/(2*$D$9*$D$9))/($D$9*SQRT(2*3.1415926)))</f>
        <v>0.550884949740309</v>
      </c>
      <c r="D106" s="14">
        <f>$D$10*B106+$D$11</f>
        <v>0.6444444444444444</v>
      </c>
      <c r="E106" s="14">
        <f>-$D$10*B106+$D$12</f>
        <v>1.3555555555555558</v>
      </c>
      <c r="F106" s="14">
        <f>0.25*(1-B106/$D$9)</f>
        <v>-0.4833333333333333</v>
      </c>
      <c r="G106" s="14">
        <f>IF(B106&lt;$D$7,IF(B106&lt;=$D$9,F106,D106),E106)</f>
        <v>0.6444444444444444</v>
      </c>
      <c r="H106" s="14">
        <f>IF(G106&gt;0,G106/$D$14,0)</f>
        <v>0.6444444444444444</v>
      </c>
      <c r="I106" s="20"/>
    </row>
    <row r="107" spans="2:9" ht="13.5">
      <c r="B107" s="19">
        <v>0.445</v>
      </c>
      <c r="C107" s="14">
        <f>$D$15*(EXP(-(B107-$D$7)*(B107-$D$7)/(2*$D$9*$D$9))/($D$9*SQRT(2*3.1415926)))</f>
        <v>0.5705073112321539</v>
      </c>
      <c r="D107" s="14">
        <f>$D$10*B107+$D$11</f>
        <v>0.6555555555555554</v>
      </c>
      <c r="E107" s="14">
        <f>-$D$10*B107+$D$12</f>
        <v>1.3444444444444448</v>
      </c>
      <c r="F107" s="14">
        <f>0.25*(1-B107/$D$9)</f>
        <v>-0.4916666666666666</v>
      </c>
      <c r="G107" s="14">
        <f>IF(B107&lt;$D$7,IF(B107&lt;=$D$9,F107,D107),E107)</f>
        <v>0.6555555555555554</v>
      </c>
      <c r="H107" s="14">
        <f>IF(G107&gt;0,G107/$D$14,0)</f>
        <v>0.6555555555555554</v>
      </c>
      <c r="I107" s="20"/>
    </row>
    <row r="108" spans="2:9" ht="13.5">
      <c r="B108" s="19">
        <v>0.45</v>
      </c>
      <c r="C108" s="14">
        <f>$D$15*(EXP(-(B108-$D$7)*(B108-$D$7)/(2*$D$9*$D$9))/($D$9*SQRT(2*3.1415926)))</f>
        <v>0.5901725038608076</v>
      </c>
      <c r="D108" s="14">
        <f>$D$10*B108+$D$11</f>
        <v>0.6666666666666665</v>
      </c>
      <c r="E108" s="14">
        <f>-$D$10*B108+$D$12</f>
        <v>1.3333333333333335</v>
      </c>
      <c r="F108" s="14">
        <f>0.25*(1-B108/$D$9)</f>
        <v>-0.4999999999999999</v>
      </c>
      <c r="G108" s="14">
        <f>IF(B108&lt;$D$7,IF(B108&lt;=$D$9,F108,D108),E108)</f>
        <v>0.6666666666666665</v>
      </c>
      <c r="H108" s="14">
        <f>IF(G108&gt;0,G108/$D$14,0)</f>
        <v>0.6666666666666665</v>
      </c>
      <c r="I108" s="20"/>
    </row>
    <row r="109" spans="2:9" ht="13.5">
      <c r="B109" s="19">
        <v>0.455</v>
      </c>
      <c r="C109" s="14">
        <f>$D$15*(EXP(-(B109-$D$7)*(B109-$D$7)/(2*$D$9*$D$9))/($D$9*SQRT(2*3.1415926)))</f>
        <v>0.6098375750907644</v>
      </c>
      <c r="D109" s="14">
        <f>$D$10*B109+$D$11</f>
        <v>0.6777777777777778</v>
      </c>
      <c r="E109" s="14">
        <f>-$D$10*B109+$D$12</f>
        <v>1.3222222222222224</v>
      </c>
      <c r="F109" s="14">
        <f>0.25*(1-B109/$D$9)</f>
        <v>-0.5083333333333332</v>
      </c>
      <c r="G109" s="14">
        <f>IF(B109&lt;$D$7,IF(B109&lt;=$D$9,F109,D109),E109)</f>
        <v>0.6777777777777778</v>
      </c>
      <c r="H109" s="14">
        <f>IF(G109&gt;0,G109/$D$14,0)</f>
        <v>0.6777777777777778</v>
      </c>
      <c r="I109" s="20"/>
    </row>
    <row r="110" spans="2:9" ht="13.5">
      <c r="B110" s="19">
        <v>0.46</v>
      </c>
      <c r="C110" s="14">
        <f>$D$15*(EXP(-(B110-$D$7)*(B110-$D$7)/(2*$D$9*$D$9))/($D$9*SQRT(2*3.1415926)))</f>
        <v>0.629458117327815</v>
      </c>
      <c r="D110" s="14">
        <f>$D$10*B110+$D$11</f>
        <v>0.6888888888888889</v>
      </c>
      <c r="E110" s="14">
        <f>-$D$10*B110+$D$12</f>
        <v>1.3111111111111113</v>
      </c>
      <c r="F110" s="14">
        <f>0.25*(1-B110/$D$9)</f>
        <v>-0.5166666666666666</v>
      </c>
      <c r="G110" s="14">
        <f>IF(B110&lt;$D$7,IF(B110&lt;=$D$9,F110,D110),E110)</f>
        <v>0.6888888888888889</v>
      </c>
      <c r="H110" s="14">
        <f>IF(G110&gt;0,G110/$D$14,0)</f>
        <v>0.6888888888888889</v>
      </c>
      <c r="I110" s="20"/>
    </row>
    <row r="111" spans="2:9" ht="13.5">
      <c r="B111" s="19">
        <v>0.465</v>
      </c>
      <c r="C111" s="14">
        <f>$D$15*(EXP(-(B111-$D$7)*(B111-$D$7)/(2*$D$9*$D$9))/($D$9*SQRT(2*3.1415926)))</f>
        <v>0.6489884199224812</v>
      </c>
      <c r="D111" s="14">
        <f>$D$10*B111+$D$11</f>
        <v>0.7</v>
      </c>
      <c r="E111" s="14">
        <f>-$D$10*B111+$D$12</f>
        <v>1.3000000000000003</v>
      </c>
      <c r="F111" s="14">
        <f>0.25*(1-B111/$D$9)</f>
        <v>-0.5249999999999999</v>
      </c>
      <c r="G111" s="14">
        <f>IF(B111&lt;$D$7,IF(B111&lt;=$D$9,F111,D111),E111)</f>
        <v>0.7</v>
      </c>
      <c r="H111" s="14">
        <f>IF(G111&gt;0,G111/$D$14,0)</f>
        <v>0.7</v>
      </c>
      <c r="I111" s="20"/>
    </row>
    <row r="112" spans="2:9" ht="13.5">
      <c r="B112" s="19">
        <v>0.47</v>
      </c>
      <c r="C112" s="14">
        <f>$D$15*(EXP(-(B112-$D$7)*(B112-$D$7)/(2*$D$9*$D$9))/($D$9*SQRT(2*3.1415926)))</f>
        <v>0.6683816334983108</v>
      </c>
      <c r="D112" s="14">
        <f>$D$10*B112+$D$11</f>
        <v>0.711111111111111</v>
      </c>
      <c r="E112" s="14">
        <f>-$D$10*B112+$D$12</f>
        <v>1.2888888888888892</v>
      </c>
      <c r="F112" s="14">
        <f>0.25*(1-B112/$D$9)</f>
        <v>-0.5333333333333332</v>
      </c>
      <c r="G112" s="14">
        <f>IF(B112&lt;$D$7,IF(B112&lt;=$D$9,F112,D112),E112)</f>
        <v>0.711111111111111</v>
      </c>
      <c r="H112" s="14">
        <f>IF(G112&gt;0,G112/$D$14,0)</f>
        <v>0.711111111111111</v>
      </c>
      <c r="I112" s="20"/>
    </row>
    <row r="113" spans="2:9" ht="13.5">
      <c r="B113" s="19">
        <v>0.47500000000000003</v>
      </c>
      <c r="C113" s="14">
        <f>$D$15*(EXP(-(B113-$D$7)*(B113-$D$7)/(2*$D$9*$D$9))/($D$9*SQRT(2*3.1415926)))</f>
        <v>0.6875899458896382</v>
      </c>
      <c r="D113" s="14">
        <f>$D$10*B113+$D$11</f>
        <v>0.7222222222222221</v>
      </c>
      <c r="E113" s="14">
        <f>-$D$10*B113+$D$12</f>
        <v>1.2777777777777781</v>
      </c>
      <c r="F113" s="14">
        <f>0.25*(1-B113/$D$9)</f>
        <v>-0.5416666666666666</v>
      </c>
      <c r="G113" s="14">
        <f>IF(B113&lt;$D$7,IF(B113&lt;=$D$9,F113,D113),E113)</f>
        <v>0.7222222222222221</v>
      </c>
      <c r="H113" s="14">
        <f>IF(G113&gt;0,G113/$D$14,0)</f>
        <v>0.7222222222222221</v>
      </c>
      <c r="I113" s="20"/>
    </row>
    <row r="114" spans="2:9" ht="13.5">
      <c r="B114" s="19">
        <v>0.48</v>
      </c>
      <c r="C114" s="14">
        <f>$D$15*(EXP(-(B114-$D$7)*(B114-$D$7)/(2*$D$9*$D$9))/($D$9*SQRT(2*3.1415926)))</f>
        <v>0.7065647688592323</v>
      </c>
      <c r="D114" s="14">
        <f>$D$10*B114+$D$11</f>
        <v>0.7333333333333332</v>
      </c>
      <c r="E114" s="14">
        <f>-$D$10*B114+$D$12</f>
        <v>1.266666666666667</v>
      </c>
      <c r="F114" s="14">
        <f>0.25*(1-B114/$D$9)</f>
        <v>-0.5499999999999998</v>
      </c>
      <c r="G114" s="14">
        <f>IF(B114&lt;$D$7,IF(B114&lt;=$D$9,F114,D114),E114)</f>
        <v>0.7333333333333332</v>
      </c>
      <c r="H114" s="14">
        <f>IF(G114&gt;0,G114/$D$14,0)</f>
        <v>0.7333333333333332</v>
      </c>
      <c r="I114" s="20"/>
    </row>
    <row r="115" spans="2:9" ht="13.5">
      <c r="B115" s="19">
        <v>0.485</v>
      </c>
      <c r="C115" s="14">
        <f>$D$15*(EXP(-(B115-$D$7)*(B115-$D$7)/(2*$D$9*$D$9))/($D$9*SQRT(2*3.1415926)))</f>
        <v>0.7252569346560248</v>
      </c>
      <c r="D115" s="14">
        <f>$D$10*B115+$D$11</f>
        <v>0.7444444444444442</v>
      </c>
      <c r="E115" s="14">
        <f>-$D$10*B115+$D$12</f>
        <v>1.255555555555556</v>
      </c>
      <c r="F115" s="14">
        <f>0.25*(1-B115/$D$9)</f>
        <v>-0.5583333333333332</v>
      </c>
      <c r="G115" s="14">
        <f>IF(B115&lt;$D$7,IF(B115&lt;=$D$9,F115,D115),E115)</f>
        <v>0.7444444444444442</v>
      </c>
      <c r="H115" s="14">
        <f>IF(G115&gt;0,G115/$D$14,0)</f>
        <v>0.7444444444444442</v>
      </c>
      <c r="I115" s="20"/>
    </row>
    <row r="116" spans="2:9" ht="13.5">
      <c r="B116" s="19">
        <v>0.49</v>
      </c>
      <c r="C116" s="14">
        <f>$D$15*(EXP(-(B116-$D$7)*(B116-$D$7)/(2*$D$9*$D$9))/($D$9*SQRT(2*3.1415926)))</f>
        <v>0.7436169013680197</v>
      </c>
      <c r="D116" s="14">
        <f>$D$10*B116+$D$11</f>
        <v>0.7555555555555555</v>
      </c>
      <c r="E116" s="14">
        <f>-$D$10*B116+$D$12</f>
        <v>1.2444444444444447</v>
      </c>
      <c r="F116" s="14">
        <f>0.25*(1-B116/$D$9)</f>
        <v>-0.5666666666666665</v>
      </c>
      <c r="G116" s="14">
        <f>IF(B116&lt;$D$7,IF(B116&lt;=$D$9,F116,D116),E116)</f>
        <v>0.7555555555555555</v>
      </c>
      <c r="H116" s="14">
        <f>IF(G116&gt;0,G116/$D$14,0)</f>
        <v>0.7555555555555555</v>
      </c>
      <c r="I116" s="20"/>
    </row>
    <row r="117" spans="2:9" ht="13.5">
      <c r="B117" s="19">
        <v>0.495</v>
      </c>
      <c r="C117" s="14">
        <f>$D$15*(EXP(-(B117-$D$7)*(B117-$D$7)/(2*$D$9*$D$9))/($D$9*SQRT(2*3.1415926)))</f>
        <v>0.7615949659268296</v>
      </c>
      <c r="D117" s="14">
        <f>$D$10*B117+$D$11</f>
        <v>0.7666666666666666</v>
      </c>
      <c r="E117" s="14">
        <f>-$D$10*B117+$D$12</f>
        <v>1.2333333333333336</v>
      </c>
      <c r="F117" s="14">
        <f>0.25*(1-B117/$D$9)</f>
        <v>-0.5749999999999998</v>
      </c>
      <c r="G117" s="14">
        <f>IF(B117&lt;$D$7,IF(B117&lt;=$D$9,F117,D117),E117)</f>
        <v>0.7666666666666666</v>
      </c>
      <c r="H117" s="14">
        <f>IF(G117&gt;0,G117/$D$14,0)</f>
        <v>0.7666666666666666</v>
      </c>
      <c r="I117" s="20"/>
    </row>
    <row r="118" spans="2:9" ht="13.5">
      <c r="B118" s="19">
        <v>0.5</v>
      </c>
      <c r="C118" s="14">
        <f>$D$15*(EXP(-(B118-$D$7)*(B118-$D$7)/(2*$D$9*$D$9))/($D$9*SQRT(2*3.1415926)))</f>
        <v>0.7791414835291461</v>
      </c>
      <c r="D118" s="14">
        <f>$D$10*B118+$D$11</f>
        <v>0.7777777777777777</v>
      </c>
      <c r="E118" s="14">
        <f>-$D$10*B118+$D$12</f>
        <v>1.2222222222222225</v>
      </c>
      <c r="F118" s="14">
        <f>0.25*(1-B118/$D$9)</f>
        <v>-0.5833333333333333</v>
      </c>
      <c r="G118" s="14">
        <f>IF(B118&lt;$D$7,IF(B118&lt;=$D$9,F118,D118),E118)</f>
        <v>0.7777777777777777</v>
      </c>
      <c r="H118" s="14">
        <f>IF(G118&gt;0,G118/$D$14,0)</f>
        <v>0.7777777777777777</v>
      </c>
      <c r="I118" s="20"/>
    </row>
    <row r="119" spans="2:8" ht="13.5">
      <c r="B119" s="19">
        <v>0.505</v>
      </c>
      <c r="C119" s="14">
        <f>$D$15*(EXP(-(B119-$D$7)*(B119-$D$7)/(2*$D$9*$D$9))/($D$9*SQRT(2*3.1415926)))</f>
        <v>0.7962070921580507</v>
      </c>
      <c r="D119" s="14">
        <f>$D$10*B119+$D$11</f>
        <v>0.7888888888888888</v>
      </c>
      <c r="E119" s="14">
        <f>-$D$10*B119+$D$12</f>
        <v>1.2111111111111115</v>
      </c>
      <c r="F119" s="14">
        <f>0.25*(1-B119/$D$9)</f>
        <v>-0.5916666666666666</v>
      </c>
      <c r="G119" s="14">
        <f>IF(B119&lt;$D$7,IF(B119&lt;=$D$9,F119,D119),E119)</f>
        <v>0.7888888888888888</v>
      </c>
      <c r="H119" s="14">
        <f>IF(G119&gt;0,G119/$D$14,0)</f>
        <v>0.7888888888888888</v>
      </c>
    </row>
    <row r="120" spans="2:8" ht="13.5">
      <c r="B120" s="19">
        <v>0.51</v>
      </c>
      <c r="C120" s="14">
        <f>$D$15*(EXP(-(B120-$D$7)*(B120-$D$7)/(2*$D$9*$D$9))/($D$9*SQRT(2*3.1415926)))</f>
        <v>0.8127429408143879</v>
      </c>
      <c r="D120" s="14">
        <f>$D$10*B120+$D$11</f>
        <v>0.7999999999999998</v>
      </c>
      <c r="E120" s="14">
        <f>-$D$10*B120+$D$12</f>
        <v>1.2000000000000004</v>
      </c>
      <c r="F120" s="14">
        <f>0.25*(1-B120/$D$9)</f>
        <v>-0.5999999999999999</v>
      </c>
      <c r="G120" s="14">
        <f>IF(B120&lt;$D$7,IF(B120&lt;=$D$9,F120,D120),E120)</f>
        <v>0.7999999999999998</v>
      </c>
      <c r="H120" s="14">
        <f>IF(G120&gt;0,G120/$D$14,0)</f>
        <v>0.7999999999999998</v>
      </c>
    </row>
    <row r="121" spans="2:8" ht="13.5">
      <c r="B121" s="19">
        <v>0.515</v>
      </c>
      <c r="C121" s="14">
        <f>$D$15*(EXP(-(B121-$D$7)*(B121-$D$7)/(2*$D$9*$D$9))/($D$9*SQRT(2*3.1415926)))</f>
        <v>0.8287009200064911</v>
      </c>
      <c r="D121" s="14">
        <f>$D$10*B121+$D$11</f>
        <v>0.8111111111111111</v>
      </c>
      <c r="E121" s="14">
        <f>-$D$10*B121+$D$12</f>
        <v>1.188888888888889</v>
      </c>
      <c r="F121" s="14">
        <f>0.25*(1-B121/$D$9)</f>
        <v>-0.6083333333333333</v>
      </c>
      <c r="G121" s="14">
        <f>IF(B121&lt;$D$7,IF(B121&lt;=$D$9,F121,D121),E121)</f>
        <v>0.8111111111111111</v>
      </c>
      <c r="H121" s="14">
        <f>IF(G121&gt;0,G121/$D$14,0)</f>
        <v>0.8111111111111111</v>
      </c>
    </row>
    <row r="122" spans="2:8" ht="13.5">
      <c r="B122" s="19">
        <v>0.52</v>
      </c>
      <c r="C122" s="14">
        <f>$D$15*(EXP(-(B122-$D$7)*(B122-$D$7)/(2*$D$9*$D$9))/($D$9*SQRT(2*3.1415926)))</f>
        <v>0.8440338929962058</v>
      </c>
      <c r="D122" s="14">
        <f>$D$10*B122+$D$11</f>
        <v>0.8222222222222222</v>
      </c>
      <c r="E122" s="14">
        <f>-$D$10*B122+$D$12</f>
        <v>1.177777777777778</v>
      </c>
      <c r="F122" s="14">
        <f>0.25*(1-B122/$D$9)</f>
        <v>-0.6166666666666666</v>
      </c>
      <c r="G122" s="14">
        <f>IF(B122&lt;$D$7,IF(B122&lt;=$D$9,F122,D122),E122)</f>
        <v>0.8222222222222222</v>
      </c>
      <c r="H122" s="14">
        <f>IF(G122&gt;0,G122/$D$14,0)</f>
        <v>0.8222222222222222</v>
      </c>
    </row>
    <row r="123" spans="2:8" ht="13.5">
      <c r="B123" s="19">
        <v>0.525</v>
      </c>
      <c r="C123" s="14">
        <f>$D$15*(EXP(-(B123-$D$7)*(B123-$D$7)/(2*$D$9*$D$9))/($D$9*SQRT(2*3.1415926)))</f>
        <v>0.8586959262612024</v>
      </c>
      <c r="D123" s="14">
        <f>$D$10*B123+$D$11</f>
        <v>0.8333333333333333</v>
      </c>
      <c r="E123" s="14">
        <f>-$D$10*B123+$D$12</f>
        <v>1.166666666666667</v>
      </c>
      <c r="F123" s="14">
        <f>0.25*(1-B123/$D$9)</f>
        <v>-0.6249999999999999</v>
      </c>
      <c r="G123" s="14">
        <f>IF(B123&lt;$D$7,IF(B123&lt;=$D$9,F123,D123),E123)</f>
        <v>0.8333333333333333</v>
      </c>
      <c r="H123" s="14">
        <f>IF(G123&gt;0,G123/$D$14,0)</f>
        <v>0.8333333333333333</v>
      </c>
    </row>
    <row r="124" spans="2:8" ht="13.5">
      <c r="B124" s="19">
        <v>0.53</v>
      </c>
      <c r="C124" s="14">
        <f>$D$15*(EXP(-(B124-$D$7)*(B124-$D$7)/(2*$D$9*$D$9))/($D$9*SQRT(2*3.1415926)))</f>
        <v>0.8726425176086161</v>
      </c>
      <c r="D124" s="14">
        <f>$D$10*B124+$D$11</f>
        <v>0.8444444444444443</v>
      </c>
      <c r="E124" s="14">
        <f>-$D$10*B124+$D$12</f>
        <v>1.155555555555556</v>
      </c>
      <c r="F124" s="14">
        <f>0.25*(1-B124/$D$9)</f>
        <v>-0.6333333333333332</v>
      </c>
      <c r="G124" s="14">
        <f>IF(B124&lt;$D$7,IF(B124&lt;=$D$9,F124,D124),E124)</f>
        <v>0.8444444444444443</v>
      </c>
      <c r="H124" s="14">
        <f>IF(G124&gt;0,G124/$D$14,0)</f>
        <v>0.8444444444444443</v>
      </c>
    </row>
    <row r="125" spans="2:8" ht="13.5">
      <c r="B125" s="19">
        <v>0.535</v>
      </c>
      <c r="C125" s="14">
        <f>$D$15*(EXP(-(B125-$D$7)*(B125-$D$7)/(2*$D$9*$D$9))/($D$9*SQRT(2*3.1415926)))</f>
        <v>0.8858308203636589</v>
      </c>
      <c r="D125" s="14">
        <f>$D$10*B125+$D$11</f>
        <v>0.8555555555555556</v>
      </c>
      <c r="E125" s="14">
        <f>-$D$10*B125+$D$12</f>
        <v>1.1444444444444446</v>
      </c>
      <c r="F125" s="14">
        <f>0.25*(1-B125/$D$9)</f>
        <v>-0.6416666666666666</v>
      </c>
      <c r="G125" s="14">
        <f>IF(B125&lt;$D$7,IF(B125&lt;=$D$9,F125,D125),E125)</f>
        <v>0.8555555555555556</v>
      </c>
      <c r="H125" s="14">
        <f>IF(G125&gt;0,G125/$D$14,0)</f>
        <v>0.8555555555555556</v>
      </c>
    </row>
    <row r="126" spans="2:8" ht="13.5">
      <c r="B126" s="19">
        <v>0.54</v>
      </c>
      <c r="C126" s="14">
        <f>$D$15*(EXP(-(B126-$D$7)*(B126-$D$7)/(2*$D$9*$D$9))/($D$9*SQRT(2*3.1415926)))</f>
        <v>0.898219862059339</v>
      </c>
      <c r="D126" s="14">
        <f>$D$10*B126+$D$11</f>
        <v>0.8666666666666667</v>
      </c>
      <c r="E126" s="14">
        <f>-$D$10*B126+$D$12</f>
        <v>1.1333333333333335</v>
      </c>
      <c r="F126" s="14">
        <f>0.25*(1-B126/$D$9)</f>
        <v>-0.6499999999999999</v>
      </c>
      <c r="G126" s="14">
        <f>IF(B126&lt;$D$7,IF(B126&lt;=$D$9,F126,D126),E126)</f>
        <v>0.8666666666666667</v>
      </c>
      <c r="H126" s="14">
        <f>IF(G126&gt;0,G126/$D$14,0)</f>
        <v>0.8666666666666667</v>
      </c>
    </row>
    <row r="127" spans="2:8" ht="13.5">
      <c r="B127" s="19">
        <v>0.545</v>
      </c>
      <c r="C127" s="14">
        <f>$D$15*(EXP(-(B127-$D$7)*(B127-$D$7)/(2*$D$9*$D$9))/($D$9*SQRT(2*3.1415926)))</f>
        <v>0.9097707560700654</v>
      </c>
      <c r="D127" s="14">
        <f>$D$10*B127+$D$11</f>
        <v>0.8777777777777778</v>
      </c>
      <c r="E127" s="14">
        <f>-$D$10*B127+$D$12</f>
        <v>1.1222222222222225</v>
      </c>
      <c r="F127" s="14">
        <f>0.25*(1-B127/$D$9)</f>
        <v>-0.6583333333333332</v>
      </c>
      <c r="G127" s="14">
        <f>IF(B127&lt;$D$7,IF(B127&lt;=$D$9,F127,D127),E127)</f>
        <v>0.8777777777777778</v>
      </c>
      <c r="H127" s="14">
        <f>IF(G127&gt;0,G127/$D$14,0)</f>
        <v>0.8777777777777778</v>
      </c>
    </row>
    <row r="128" spans="2:8" ht="13.5">
      <c r="B128" s="19">
        <v>0.55</v>
      </c>
      <c r="C128" s="14">
        <f>$D$15*(EXP(-(B128-$D$7)*(B128-$D$7)/(2*$D$9*$D$9))/($D$9*SQRT(2*3.1415926)))</f>
        <v>0.9204469046627443</v>
      </c>
      <c r="D128" s="14">
        <f>$D$10*B128+$D$11</f>
        <v>0.8888888888888888</v>
      </c>
      <c r="E128" s="14">
        <f>-$D$10*B128+$D$12</f>
        <v>1.1111111111111114</v>
      </c>
      <c r="F128" s="14">
        <f>0.25*(1-B128/$D$9)</f>
        <v>-0.6666666666666666</v>
      </c>
      <c r="G128" s="14">
        <f>IF(B128&lt;$D$7,IF(B128&lt;=$D$9,F128,D128),E128)</f>
        <v>0.8888888888888888</v>
      </c>
      <c r="H128" s="14">
        <f>IF(G128&gt;0,G128/$D$14,0)</f>
        <v>0.8888888888888888</v>
      </c>
    </row>
    <row r="129" spans="2:8" ht="13.5">
      <c r="B129" s="19">
        <v>0.555</v>
      </c>
      <c r="C129" s="14">
        <f>$D$15*(EXP(-(B129-$D$7)*(B129-$D$7)/(2*$D$9*$D$9))/($D$9*SQRT(2*3.1415926)))</f>
        <v>0.9302141919839305</v>
      </c>
      <c r="D129" s="14">
        <f>$D$10*B129+$D$11</f>
        <v>0.8999999999999999</v>
      </c>
      <c r="E129" s="14">
        <f>-$D$10*B129+$D$12</f>
        <v>1.1000000000000003</v>
      </c>
      <c r="F129" s="14">
        <f>0.25*(1-B129/$D$9)</f>
        <v>-0.6749999999999999</v>
      </c>
      <c r="G129" s="14">
        <f>IF(B129&lt;$D$7,IF(B129&lt;=$D$9,F129,D129),E129)</f>
        <v>0.8999999999999999</v>
      </c>
      <c r="H129" s="14">
        <f>IF(G129&gt;0,G129/$D$14,0)</f>
        <v>0.8999999999999999</v>
      </c>
    </row>
    <row r="130" spans="2:8" ht="13.5">
      <c r="B130" s="19">
        <v>0.56</v>
      </c>
      <c r="C130" s="14">
        <f>$D$15*(EXP(-(B130-$D$7)*(B130-$D$7)/(2*$D$9*$D$9))/($D$9*SQRT(2*3.1415926)))</f>
        <v>0.9390411655604112</v>
      </c>
      <c r="D130" s="14">
        <f>$D$10*B130+$D$11</f>
        <v>0.9111111111111112</v>
      </c>
      <c r="E130" s="14">
        <f>-$D$10*B130+$D$12</f>
        <v>1.088888888888889</v>
      </c>
      <c r="F130" s="14">
        <f>0.25*(1-B130/$D$9)</f>
        <v>-0.6833333333333332</v>
      </c>
      <c r="G130" s="14">
        <f>IF(B130&lt;$D$7,IF(B130&lt;=$D$9,F130,D130),E130)</f>
        <v>0.9111111111111112</v>
      </c>
      <c r="H130" s="14">
        <f>IF(G130&gt;0,G130/$D$14,0)</f>
        <v>0.9111111111111112</v>
      </c>
    </row>
    <row r="131" spans="2:8" ht="13.5">
      <c r="B131" s="19">
        <v>0.5650000000000001</v>
      </c>
      <c r="C131" s="14">
        <f>$D$15*(EXP(-(B131-$D$7)*(B131-$D$7)/(2*$D$9*$D$9))/($D$9*SQRT(2*3.1415926)))</f>
        <v>0.9468992049628793</v>
      </c>
      <c r="D131" s="14">
        <f>$D$10*B131+$D$11</f>
        <v>0.9222222222222223</v>
      </c>
      <c r="E131" s="14">
        <f>-$D$10*B131+$D$12</f>
        <v>1.077777777777778</v>
      </c>
      <c r="F131" s="14">
        <f>0.25*(1-B131/$D$9)</f>
        <v>-0.6916666666666667</v>
      </c>
      <c r="G131" s="14">
        <f>IF(B131&lt;$D$7,IF(B131&lt;=$D$9,F131,D131),E131)</f>
        <v>0.9222222222222223</v>
      </c>
      <c r="H131" s="14">
        <f>IF(G131&gt;0,G131/$D$14,0)</f>
        <v>0.9222222222222223</v>
      </c>
    </row>
    <row r="132" spans="2:8" ht="13.5">
      <c r="B132" s="19">
        <v>0.5700000000000001</v>
      </c>
      <c r="C132" s="14">
        <f>$D$15*(EXP(-(B132-$D$7)*(B132-$D$7)/(2*$D$9*$D$9))/($D$9*SQRT(2*3.1415926)))</f>
        <v>0.9537626763675379</v>
      </c>
      <c r="D132" s="14">
        <f>$D$10*B132+$D$11</f>
        <v>0.9333333333333333</v>
      </c>
      <c r="E132" s="14">
        <f>-$D$10*B132+$D$12</f>
        <v>1.0666666666666669</v>
      </c>
      <c r="F132" s="14">
        <f>0.25*(1-B132/$D$9)</f>
        <v>-0.7</v>
      </c>
      <c r="G132" s="14">
        <f>IF(B132&lt;$D$7,IF(B132&lt;=$D$9,F132,D132),E132)</f>
        <v>0.9333333333333333</v>
      </c>
      <c r="H132" s="14">
        <f>IF(G132&gt;0,G132/$D$14,0)</f>
        <v>0.9333333333333333</v>
      </c>
    </row>
    <row r="133" spans="2:8" ht="13.5">
      <c r="B133" s="19">
        <v>0.5750000000000001</v>
      </c>
      <c r="C133" s="14">
        <f>$D$15*(EXP(-(B133-$D$7)*(B133-$D$7)/(2*$D$9*$D$9))/($D$9*SQRT(2*3.1415926)))</f>
        <v>0.9596090718478512</v>
      </c>
      <c r="D133" s="14">
        <f>$D$10*B133+$D$11</f>
        <v>0.9444444444444444</v>
      </c>
      <c r="E133" s="14">
        <f>-$D$10*B133+$D$12</f>
        <v>1.0555555555555558</v>
      </c>
      <c r="F133" s="14">
        <f>0.25*(1-B133/$D$9)</f>
        <v>-0.7083333333333333</v>
      </c>
      <c r="G133" s="14">
        <f>IF(B133&lt;$D$7,IF(B133&lt;=$D$9,F133,D133),E133)</f>
        <v>0.9444444444444444</v>
      </c>
      <c r="H133" s="14">
        <f>IF(G133&gt;0,G133/$D$14,0)</f>
        <v>0.9444444444444444</v>
      </c>
    </row>
    <row r="134" spans="2:8" ht="13.5">
      <c r="B134" s="19">
        <v>0.58</v>
      </c>
      <c r="C134" s="14">
        <f>$D$15*(EXP(-(B134-$D$7)*(B134-$D$7)/(2*$D$9*$D$9))/($D$9*SQRT(2*3.1415926)))</f>
        <v>0.9644191323373589</v>
      </c>
      <c r="D134" s="14">
        <f>$D$10*B134+$D$11</f>
        <v>0.9555555555555553</v>
      </c>
      <c r="E134" s="14">
        <f>-$D$10*B134+$D$12</f>
        <v>1.044444444444445</v>
      </c>
      <c r="F134" s="14">
        <f>0.25*(1-B134/$D$9)</f>
        <v>-0.7166666666666665</v>
      </c>
      <c r="G134" s="14">
        <f>IF(B134&lt;$D$7,IF(B134&lt;=$D$9,F134,D134),E134)</f>
        <v>0.9555555555555553</v>
      </c>
      <c r="H134" s="14">
        <f>IF(G134&gt;0,G134/$D$14,0)</f>
        <v>0.9555555555555553</v>
      </c>
    </row>
    <row r="135" spans="2:8" ht="13.5">
      <c r="B135" s="19">
        <v>0.585</v>
      </c>
      <c r="C135" s="14">
        <f>$D$15*(EXP(-(B135-$D$7)*(B135-$D$7)/(2*$D$9*$D$9))/($D$9*SQRT(2*3.1415926)))</f>
        <v>0.9681769533235415</v>
      </c>
      <c r="D135" s="14">
        <f>$D$10*B135+$D$11</f>
        <v>0.9666666666666666</v>
      </c>
      <c r="E135" s="14">
        <f>-$D$10*B135+$D$12</f>
        <v>1.0333333333333337</v>
      </c>
      <c r="F135" s="14">
        <f>0.25*(1-B135/$D$9)</f>
        <v>-0.7249999999999998</v>
      </c>
      <c r="G135" s="14">
        <f>IF(B135&lt;$D$7,IF(B135&lt;=$D$9,F135,D135),E135)</f>
        <v>0.9666666666666666</v>
      </c>
      <c r="H135" s="14">
        <f>IF(G135&gt;0,G135/$D$14,0)</f>
        <v>0.9666666666666666</v>
      </c>
    </row>
    <row r="136" spans="2:8" ht="13.5">
      <c r="B136" s="19">
        <v>0.59</v>
      </c>
      <c r="C136" s="14">
        <f>$D$15*(EXP(-(B136-$D$7)*(B136-$D$7)/(2*$D$9*$D$9))/($D$9*SQRT(2*3.1415926)))</f>
        <v>0.9708700724610004</v>
      </c>
      <c r="D136" s="14">
        <f>$D$10*B136+$D$11</f>
        <v>0.9777777777777776</v>
      </c>
      <c r="E136" s="14">
        <f>-$D$10*B136+$D$12</f>
        <v>1.0222222222222226</v>
      </c>
      <c r="F136" s="14">
        <f>0.25*(1-B136/$D$9)</f>
        <v>-0.7333333333333332</v>
      </c>
      <c r="G136" s="14">
        <f>IF(B136&lt;$D$7,IF(B136&lt;=$D$9,F136,D136),E136)</f>
        <v>0.9777777777777776</v>
      </c>
      <c r="H136" s="14">
        <f>IF(G136&gt;0,G136/$D$14,0)</f>
        <v>0.9777777777777776</v>
      </c>
    </row>
    <row r="137" spans="2:8" ht="13.5">
      <c r="B137" s="19">
        <v>0.595</v>
      </c>
      <c r="C137" s="14">
        <f>$D$15*(EXP(-(B137-$D$7)*(B137-$D$7)/(2*$D$9*$D$9))/($D$9*SQRT(2*3.1415926)))</f>
        <v>0.9724895384285318</v>
      </c>
      <c r="D137" s="14">
        <f>$D$10*B137+$D$11</f>
        <v>0.9888888888888887</v>
      </c>
      <c r="E137" s="14">
        <f>-$D$10*B137+$D$12</f>
        <v>1.0111111111111115</v>
      </c>
      <c r="F137" s="14">
        <f>0.25*(1-B137/$D$9)</f>
        <v>-0.7416666666666665</v>
      </c>
      <c r="G137" s="14">
        <f>IF(B137&lt;$D$7,IF(B137&lt;=$D$9,F137,D137),E137)</f>
        <v>0.9888888888888887</v>
      </c>
      <c r="H137" s="14">
        <f>IF(G137&gt;0,G137/$D$14,0)</f>
        <v>0.9888888888888887</v>
      </c>
    </row>
    <row r="138" spans="2:8" ht="13.5">
      <c r="B138" s="19">
        <v>0.6</v>
      </c>
      <c r="C138" s="14">
        <f>$D$15*(EXP(-(B138-$D$7)*(B138-$D$7)/(2*$D$9*$D$9))/($D$9*SQRT(2*3.1415926)))</f>
        <v>0.9730299604976672</v>
      </c>
      <c r="D138" s="14">
        <f>$D$10*B138+$D$11</f>
        <v>0.9999999999999998</v>
      </c>
      <c r="E138" s="14">
        <f>-$D$10*B138+$D$12</f>
        <v>1.0000000000000004</v>
      </c>
      <c r="F138" s="14">
        <f>0.25*(1-B138/$D$9)</f>
        <v>-0.7499999999999998</v>
      </c>
      <c r="G138" s="14">
        <f>IF(B138&lt;$D$7,IF(B138&lt;=$D$9,F138,D138),E138)</f>
        <v>1.0000000000000004</v>
      </c>
      <c r="H138" s="14">
        <f>IF(G138&gt;0,G138/$D$14,0)</f>
        <v>1.0000000000000004</v>
      </c>
    </row>
    <row r="139" spans="2:8" ht="13.5">
      <c r="B139" s="19">
        <v>0.605</v>
      </c>
      <c r="C139" s="14">
        <f>$D$15*(EXP(-(B139-$D$7)*(B139-$D$7)/(2*$D$9*$D$9))/($D$9*SQRT(2*3.1415926)))</f>
        <v>0.9724895384285318</v>
      </c>
      <c r="D139" s="14">
        <f>$D$10*B139+$D$11</f>
        <v>1.0111111111111108</v>
      </c>
      <c r="E139" s="14">
        <f>-$D$10*B139+$D$12</f>
        <v>0.9888888888888894</v>
      </c>
      <c r="F139" s="14">
        <f>0.25*(1-B139/$D$9)</f>
        <v>-0.7583333333333331</v>
      </c>
      <c r="G139" s="14">
        <f>IF(B139&lt;$D$7,IF(B139&lt;=$D$9,F139,D139),E139)</f>
        <v>0.9888888888888894</v>
      </c>
      <c r="H139" s="14">
        <f>IF(G139&gt;0,G139/$D$14,0)</f>
        <v>0.9888888888888894</v>
      </c>
    </row>
    <row r="140" spans="2:8" ht="13.5">
      <c r="B140" s="19">
        <v>0.61</v>
      </c>
      <c r="C140" s="14">
        <f>$D$15*(EXP(-(B140-$D$7)*(B140-$D$7)/(2*$D$9*$D$9))/($D$9*SQRT(2*3.1415926)))</f>
        <v>0.9708700724610004</v>
      </c>
      <c r="D140" s="14">
        <f>$D$10*B140+$D$11</f>
        <v>1.0222222222222221</v>
      </c>
      <c r="E140" s="14">
        <f>-$D$10*B140+$D$12</f>
        <v>0.9777777777777781</v>
      </c>
      <c r="F140" s="14">
        <f>0.25*(1-B140/$D$9)</f>
        <v>-0.7666666666666664</v>
      </c>
      <c r="G140" s="14">
        <f>IF(B140&lt;$D$7,IF(B140&lt;=$D$9,F140,D140),E140)</f>
        <v>0.9777777777777781</v>
      </c>
      <c r="H140" s="14">
        <f>IF(G140&gt;0,G140/$D$14,0)</f>
        <v>0.9777777777777781</v>
      </c>
    </row>
    <row r="141" spans="2:8" ht="13.5">
      <c r="B141" s="19">
        <v>0.615</v>
      </c>
      <c r="C141" s="14">
        <f>$D$15*(EXP(-(B141-$D$7)*(B141-$D$7)/(2*$D$9*$D$9))/($D$9*SQRT(2*3.1415926)))</f>
        <v>0.9681769533235418</v>
      </c>
      <c r="D141" s="14">
        <f>$D$10*B141+$D$11</f>
        <v>1.0333333333333332</v>
      </c>
      <c r="E141" s="14">
        <f>-$D$10*B141+$D$12</f>
        <v>0.966666666666667</v>
      </c>
      <c r="F141" s="14">
        <f>0.25*(1-B141/$D$9)</f>
        <v>-0.7749999999999999</v>
      </c>
      <c r="G141" s="14">
        <f>IF(B141&lt;$D$7,IF(B141&lt;=$D$9,F141,D141),E141)</f>
        <v>0.966666666666667</v>
      </c>
      <c r="H141" s="14">
        <f>IF(G141&gt;0,G141/$D$14,0)</f>
        <v>0.966666666666667</v>
      </c>
    </row>
    <row r="142" spans="2:8" ht="13.5">
      <c r="B142" s="19">
        <v>0.62</v>
      </c>
      <c r="C142" s="14">
        <f>$D$15*(EXP(-(B142-$D$7)*(B142-$D$7)/(2*$D$9*$D$9))/($D$9*SQRT(2*3.1415926)))</f>
        <v>0.9644191323373592</v>
      </c>
      <c r="D142" s="14">
        <f>$D$10*B142+$D$11</f>
        <v>1.0444444444444443</v>
      </c>
      <c r="E142" s="14">
        <f>-$D$10*B142+$D$12</f>
        <v>0.9555555555555559</v>
      </c>
      <c r="F142" s="14">
        <f>0.25*(1-B142/$D$9)</f>
        <v>-0.7833333333333332</v>
      </c>
      <c r="G142" s="14">
        <f>IF(B142&lt;$D$7,IF(B142&lt;=$D$9,F142,D142),E142)</f>
        <v>0.9555555555555559</v>
      </c>
      <c r="H142" s="14">
        <f>IF(G142&gt;0,G142/$D$14,0)</f>
        <v>0.9555555555555559</v>
      </c>
    </row>
    <row r="143" spans="2:8" ht="13.5">
      <c r="B143" s="19">
        <v>0.625</v>
      </c>
      <c r="C143" s="14">
        <f>$D$15*(EXP(-(B143-$D$7)*(B143-$D$7)/(2*$D$9*$D$9))/($D$9*SQRT(2*3.1415926)))</f>
        <v>0.9596090718478513</v>
      </c>
      <c r="D143" s="14">
        <f>$D$10*B143+$D$11</f>
        <v>1.0555555555555554</v>
      </c>
      <c r="E143" s="14">
        <f>-$D$10*B143+$D$12</f>
        <v>0.9444444444444449</v>
      </c>
      <c r="F143" s="14">
        <f>0.25*(1-B143/$D$9)</f>
        <v>-0.7916666666666665</v>
      </c>
      <c r="G143" s="14">
        <f>IF(B143&lt;$D$7,IF(B143&lt;=$D$9,F143,D143),E143)</f>
        <v>0.9444444444444449</v>
      </c>
      <c r="H143" s="14">
        <f>IF(G143&gt;0,G143/$D$14,0)</f>
        <v>0.9444444444444449</v>
      </c>
    </row>
    <row r="144" spans="2:8" ht="13.5">
      <c r="B144" s="19">
        <v>0.63</v>
      </c>
      <c r="C144" s="14">
        <f>$D$15*(EXP(-(B144-$D$7)*(B144-$D$7)/(2*$D$9*$D$9))/($D$9*SQRT(2*3.1415926)))</f>
        <v>0.9537626763675381</v>
      </c>
      <c r="D144" s="14">
        <f>$D$10*B144+$D$11</f>
        <v>1.0666666666666664</v>
      </c>
      <c r="E144" s="14">
        <f>-$D$10*B144+$D$12</f>
        <v>0.9333333333333338</v>
      </c>
      <c r="F144" s="14">
        <f>0.25*(1-B144/$D$9)</f>
        <v>-0.7999999999999998</v>
      </c>
      <c r="G144" s="14">
        <f>IF(B144&lt;$D$7,IF(B144&lt;=$D$9,F144,D144),E144)</f>
        <v>0.9333333333333338</v>
      </c>
      <c r="H144" s="14">
        <f>IF(G144&gt;0,G144/$D$14,0)</f>
        <v>0.9333333333333338</v>
      </c>
    </row>
    <row r="145" spans="2:8" ht="13.5">
      <c r="B145" s="19">
        <v>0.635</v>
      </c>
      <c r="C145" s="14">
        <f>$D$15*(EXP(-(B145-$D$7)*(B145-$D$7)/(2*$D$9*$D$9))/($D$9*SQRT(2*3.1415926)))</f>
        <v>0.9468992049628793</v>
      </c>
      <c r="D145" s="14">
        <f>$D$10*B145+$D$11</f>
        <v>1.0777777777777777</v>
      </c>
      <c r="E145" s="14">
        <f>-$D$10*B145+$D$12</f>
        <v>0.9222222222222225</v>
      </c>
      <c r="F145" s="14">
        <f>0.25*(1-B145/$D$9)</f>
        <v>-0.8083333333333331</v>
      </c>
      <c r="G145" s="14">
        <f>IF(B145&lt;$D$7,IF(B145&lt;=$D$9,F145,D145),E145)</f>
        <v>0.9222222222222225</v>
      </c>
      <c r="H145" s="14">
        <f>IF(G145&gt;0,G145/$D$14,0)</f>
        <v>0.9222222222222225</v>
      </c>
    </row>
    <row r="146" spans="2:8" ht="13.5">
      <c r="B146" s="19">
        <v>0.64</v>
      </c>
      <c r="C146" s="14">
        <f>$D$15*(EXP(-(B146-$D$7)*(B146-$D$7)/(2*$D$9*$D$9))/($D$9*SQRT(2*3.1415926)))</f>
        <v>0.9390411655604114</v>
      </c>
      <c r="D146" s="14">
        <f>$D$10*B146+$D$11</f>
        <v>1.0888888888888888</v>
      </c>
      <c r="E146" s="14">
        <f>-$D$10*B146+$D$12</f>
        <v>0.9111111111111114</v>
      </c>
      <c r="F146" s="14">
        <f>0.25*(1-B146/$D$9)</f>
        <v>-0.8166666666666664</v>
      </c>
      <c r="G146" s="14">
        <f>IF(B146&lt;$D$7,IF(B146&lt;=$D$9,F146,D146),E146)</f>
        <v>0.9111111111111114</v>
      </c>
      <c r="H146" s="14">
        <f>IF(G146&gt;0,G146/$D$14,0)</f>
        <v>0.9111111111111114</v>
      </c>
    </row>
    <row r="147" spans="2:8" ht="13.5">
      <c r="B147" s="19">
        <v>0.645</v>
      </c>
      <c r="C147" s="14">
        <f>$D$15*(EXP(-(B147-$D$7)*(B147-$D$7)/(2*$D$9*$D$9))/($D$9*SQRT(2*3.1415926)))</f>
        <v>0.9302141919839307</v>
      </c>
      <c r="D147" s="14">
        <f>$D$10*B147+$D$11</f>
        <v>1.0999999999999999</v>
      </c>
      <c r="E147" s="14">
        <f>-$D$10*B147+$D$12</f>
        <v>0.9000000000000004</v>
      </c>
      <c r="F147" s="14">
        <f>0.25*(1-B147/$D$9)</f>
        <v>-0.825</v>
      </c>
      <c r="G147" s="14">
        <f>IF(B147&lt;$D$7,IF(B147&lt;=$D$9,F147,D147),E147)</f>
        <v>0.9000000000000004</v>
      </c>
      <c r="H147" s="14">
        <f>IF(G147&gt;0,G147/$D$14,0)</f>
        <v>0.9000000000000004</v>
      </c>
    </row>
    <row r="148" spans="2:8" ht="13.5">
      <c r="B148" s="19">
        <v>0.65</v>
      </c>
      <c r="C148" s="14">
        <f>$D$15*(EXP(-(B148-$D$7)*(B148-$D$7)/(2*$D$9*$D$9))/($D$9*SQRT(2*3.1415926)))</f>
        <v>0.9204469046627444</v>
      </c>
      <c r="D148" s="14">
        <f>$D$10*B148+$D$11</f>
        <v>1.111111111111111</v>
      </c>
      <c r="E148" s="14">
        <f>-$D$10*B148+$D$12</f>
        <v>0.8888888888888893</v>
      </c>
      <c r="F148" s="14">
        <f>0.25*(1-B148/$D$9)</f>
        <v>-0.8333333333333333</v>
      </c>
      <c r="G148" s="14">
        <f>IF(B148&lt;$D$7,IF(B148&lt;=$D$9,F148,D148),E148)</f>
        <v>0.8888888888888893</v>
      </c>
      <c r="H148" s="14">
        <f>IF(G148&gt;0,G148/$D$14,0)</f>
        <v>0.8888888888888893</v>
      </c>
    </row>
    <row r="149" spans="2:8" ht="13.5">
      <c r="B149" s="19">
        <v>0.655</v>
      </c>
      <c r="C149" s="14">
        <f>$D$15*(EXP(-(B149-$D$7)*(B149-$D$7)/(2*$D$9*$D$9))/($D$9*SQRT(2*3.1415926)))</f>
        <v>0.9097707560700655</v>
      </c>
      <c r="D149" s="14">
        <f>$D$10*B149+$D$11</f>
        <v>1.1222222222222222</v>
      </c>
      <c r="E149" s="14">
        <f>-$D$10*B149+$D$12</f>
        <v>0.877777777777778</v>
      </c>
      <c r="F149" s="14">
        <f>0.25*(1-B149/$D$9)</f>
        <v>-0.8416666666666666</v>
      </c>
      <c r="G149" s="14">
        <f>IF(B149&lt;$D$7,IF(B149&lt;=$D$9,F149,D149),E149)</f>
        <v>0.877777777777778</v>
      </c>
      <c r="H149" s="14">
        <f>IF(G149&gt;0,G149/$D$14,0)</f>
        <v>0.877777777777778</v>
      </c>
    </row>
    <row r="150" spans="2:8" ht="13.5">
      <c r="B150" s="19">
        <v>0.66</v>
      </c>
      <c r="C150" s="14">
        <f>$D$15*(EXP(-(B150-$D$7)*(B150-$D$7)/(2*$D$9*$D$9))/($D$9*SQRT(2*3.1415926)))</f>
        <v>0.8982198620593393</v>
      </c>
      <c r="D150" s="14">
        <f>$D$10*B150+$D$11</f>
        <v>1.1333333333333333</v>
      </c>
      <c r="E150" s="14">
        <f>-$D$10*B150+$D$12</f>
        <v>0.8666666666666669</v>
      </c>
      <c r="F150" s="14">
        <f>0.25*(1-B150/$D$9)</f>
        <v>-0.8499999999999999</v>
      </c>
      <c r="G150" s="14">
        <f>IF(B150&lt;$D$7,IF(B150&lt;=$D$9,F150,D150),E150)</f>
        <v>0.8666666666666669</v>
      </c>
      <c r="H150" s="14">
        <f>IF(G150&gt;0,G150/$D$14,0)</f>
        <v>0.8666666666666669</v>
      </c>
    </row>
    <row r="151" spans="2:8" ht="13.5">
      <c r="B151" s="19">
        <v>0.665</v>
      </c>
      <c r="C151" s="14">
        <f>$D$15*(EXP(-(B151-$D$7)*(B151-$D$7)/(2*$D$9*$D$9))/($D$9*SQRT(2*3.1415926)))</f>
        <v>0.8858308203636591</v>
      </c>
      <c r="D151" s="14">
        <f>$D$10*B151+$D$11</f>
        <v>1.1444444444444444</v>
      </c>
      <c r="E151" s="14">
        <f>-$D$10*B151+$D$12</f>
        <v>0.8555555555555558</v>
      </c>
      <c r="F151" s="14">
        <f>0.25*(1-B151/$D$9)</f>
        <v>-0.8583333333333332</v>
      </c>
      <c r="G151" s="14">
        <f>IF(B151&lt;$D$7,IF(B151&lt;=$D$9,F151,D151),E151)</f>
        <v>0.8555555555555558</v>
      </c>
      <c r="H151" s="14">
        <f>IF(G151&gt;0,G151/$D$14,0)</f>
        <v>0.8555555555555558</v>
      </c>
    </row>
    <row r="152" spans="2:8" ht="13.5">
      <c r="B152" s="19">
        <v>0.67</v>
      </c>
      <c r="C152" s="14">
        <f>$D$15*(EXP(-(B152-$D$7)*(B152-$D$7)/(2*$D$9*$D$9))/($D$9*SQRT(2*3.1415926)))</f>
        <v>0.8726425176086163</v>
      </c>
      <c r="D152" s="14">
        <f>$D$10*B152+$D$11</f>
        <v>1.1555555555555554</v>
      </c>
      <c r="E152" s="14">
        <f>-$D$10*B152+$D$12</f>
        <v>0.8444444444444448</v>
      </c>
      <c r="F152" s="14">
        <f>0.25*(1-B152/$D$9)</f>
        <v>-0.8666666666666665</v>
      </c>
      <c r="G152" s="14">
        <f>IF(B152&lt;$D$7,IF(B152&lt;=$D$9,F152,D152),E152)</f>
        <v>0.8444444444444448</v>
      </c>
      <c r="H152" s="14">
        <f>IF(G152&gt;0,G152/$D$14,0)</f>
        <v>0.8444444444444448</v>
      </c>
    </row>
    <row r="153" spans="2:8" ht="13.5">
      <c r="B153" s="19">
        <v>0.675</v>
      </c>
      <c r="C153" s="14">
        <f>$D$15*(EXP(-(B153-$D$7)*(B153-$D$7)/(2*$D$9*$D$9))/($D$9*SQRT(2*3.1415926)))</f>
        <v>0.8586959262612026</v>
      </c>
      <c r="D153" s="14">
        <f>$D$10*B153+$D$11</f>
        <v>1.1666666666666665</v>
      </c>
      <c r="E153" s="14">
        <f>-$D$10*B153+$D$12</f>
        <v>0.8333333333333337</v>
      </c>
      <c r="F153" s="14">
        <f>0.25*(1-B153/$D$9)</f>
        <v>-0.875</v>
      </c>
      <c r="G153" s="14">
        <f>IF(B153&lt;$D$7,IF(B153&lt;=$D$9,F153,D153),E153)</f>
        <v>0.8333333333333337</v>
      </c>
      <c r="H153" s="14">
        <f>IF(G153&gt;0,G153/$D$14,0)</f>
        <v>0.8333333333333337</v>
      </c>
    </row>
    <row r="154" spans="2:8" ht="13.5">
      <c r="B154" s="19">
        <v>0.68</v>
      </c>
      <c r="C154" s="14">
        <f>$D$15*(EXP(-(B154-$D$7)*(B154-$D$7)/(2*$D$9*$D$9))/($D$9*SQRT(2*3.1415926)))</f>
        <v>0.8440338929962062</v>
      </c>
      <c r="D154" s="14">
        <f>$D$10*B154+$D$11</f>
        <v>1.1777777777777778</v>
      </c>
      <c r="E154" s="14">
        <f>-$D$10*B154+$D$12</f>
        <v>0.8222222222222224</v>
      </c>
      <c r="F154" s="14">
        <f>0.25*(1-B154/$D$9)</f>
        <v>-0.8833333333333333</v>
      </c>
      <c r="G154" s="14">
        <f>IF(B154&lt;$D$7,IF(B154&lt;=$D$9,F154,D154),E154)</f>
        <v>0.8222222222222224</v>
      </c>
      <c r="H154" s="14">
        <f>IF(G154&gt;0,G154/$D$14,0)</f>
        <v>0.8222222222222224</v>
      </c>
    </row>
    <row r="155" spans="2:8" ht="13.5">
      <c r="B155" s="19">
        <v>0.685</v>
      </c>
      <c r="C155" s="14">
        <f>$D$15*(EXP(-(B155-$D$7)*(B155-$D$7)/(2*$D$9*$D$9))/($D$9*SQRT(2*3.1415926)))</f>
        <v>0.8287009200064914</v>
      </c>
      <c r="D155" s="14">
        <f>$D$10*B155+$D$11</f>
        <v>1.1888888888888889</v>
      </c>
      <c r="E155" s="14">
        <f>-$D$10*B155+$D$12</f>
        <v>0.8111111111111113</v>
      </c>
      <c r="F155" s="14">
        <f>0.25*(1-B155/$D$9)</f>
        <v>-0.8916666666666666</v>
      </c>
      <c r="G155" s="14">
        <f>IF(B155&lt;$D$7,IF(B155&lt;=$D$9,F155,D155),E155)</f>
        <v>0.8111111111111113</v>
      </c>
      <c r="H155" s="14">
        <f>IF(G155&gt;0,G155/$D$14,0)</f>
        <v>0.8111111111111113</v>
      </c>
    </row>
    <row r="156" spans="2:8" ht="13.5">
      <c r="B156" s="19">
        <v>0.69</v>
      </c>
      <c r="C156" s="14">
        <f>$D$15*(EXP(-(B156-$D$7)*(B156-$D$7)/(2*$D$9*$D$9))/($D$9*SQRT(2*3.1415926)))</f>
        <v>0.8127429408143887</v>
      </c>
      <c r="D156" s="14">
        <f>$D$10*B156+$D$11</f>
        <v>1.1999999999999997</v>
      </c>
      <c r="E156" s="14">
        <f>-$D$10*B156+$D$12</f>
        <v>0.8000000000000005</v>
      </c>
      <c r="F156" s="14">
        <f>0.25*(1-B156/$D$9)</f>
        <v>-0.8999999999999997</v>
      </c>
      <c r="G156" s="14">
        <f>IF(B156&lt;$D$7,IF(B156&lt;=$D$9,F156,D156),E156)</f>
        <v>0.8000000000000005</v>
      </c>
      <c r="H156" s="14">
        <f>IF(G156&gt;0,G156/$D$14,0)</f>
        <v>0.8000000000000005</v>
      </c>
    </row>
    <row r="157" spans="2:8" ht="13.5">
      <c r="B157" s="19">
        <v>0.6950000000000001</v>
      </c>
      <c r="C157" s="14">
        <f>$D$15*(EXP(-(B157-$D$7)*(B157-$D$7)/(2*$D$9*$D$9))/($D$9*SQRT(2*3.1415926)))</f>
        <v>0.7962070921580511</v>
      </c>
      <c r="D157" s="14">
        <f>$D$10*B157+$D$11</f>
        <v>1.211111111111111</v>
      </c>
      <c r="E157" s="14">
        <f>-$D$10*B157+$D$12</f>
        <v>0.7888888888888892</v>
      </c>
      <c r="F157" s="14">
        <f>0.25*(1-B157/$D$9)</f>
        <v>-0.9083333333333332</v>
      </c>
      <c r="G157" s="14">
        <f>IF(B157&lt;$D$7,IF(B157&lt;=$D$9,F157,D157),E157)</f>
        <v>0.7888888888888892</v>
      </c>
      <c r="H157" s="14">
        <f>IF(G157&gt;0,G157/$D$14,0)</f>
        <v>0.7888888888888892</v>
      </c>
    </row>
    <row r="158" spans="2:8" ht="13.5">
      <c r="B158" s="19">
        <v>0.7</v>
      </c>
      <c r="C158" s="14">
        <f>$D$15*(EXP(-(B158-$D$7)*(B158-$D$7)/(2*$D$9*$D$9))/($D$9*SQRT(2*3.1415926)))</f>
        <v>0.7791414835291468</v>
      </c>
      <c r="D158" s="14">
        <f>$D$10*B158+$D$11</f>
        <v>1.2222222222222219</v>
      </c>
      <c r="E158" s="14">
        <f>-$D$10*B158+$D$12</f>
        <v>0.7777777777777783</v>
      </c>
      <c r="F158" s="14">
        <f>0.25*(1-B158/$D$9)</f>
        <v>-0.9166666666666665</v>
      </c>
      <c r="G158" s="14">
        <f>IF(B158&lt;$D$7,IF(B158&lt;=$D$9,F158,D158),E158)</f>
        <v>0.7777777777777783</v>
      </c>
      <c r="H158" s="14">
        <f>IF(G158&gt;0,G158/$D$14,0)</f>
        <v>0.7777777777777783</v>
      </c>
    </row>
    <row r="159" spans="2:8" ht="13.5">
      <c r="B159" s="19">
        <v>0.705</v>
      </c>
      <c r="C159" s="14">
        <f>$D$15*(EXP(-(B159-$D$7)*(B159-$D$7)/(2*$D$9*$D$9))/($D$9*SQRT(2*3.1415926)))</f>
        <v>0.7615949659268304</v>
      </c>
      <c r="D159" s="14">
        <f>$D$10*B159+$D$11</f>
        <v>1.2333333333333332</v>
      </c>
      <c r="E159" s="14">
        <f>-$D$10*B159+$D$12</f>
        <v>0.766666666666667</v>
      </c>
      <c r="F159" s="14">
        <f>0.25*(1-B159/$D$9)</f>
        <v>-0.9249999999999998</v>
      </c>
      <c r="G159" s="14">
        <f>IF(B159&lt;$D$7,IF(B159&lt;=$D$9,F159,D159),E159)</f>
        <v>0.766666666666667</v>
      </c>
      <c r="H159" s="14">
        <f>IF(G159&gt;0,G159/$D$14,0)</f>
        <v>0.766666666666667</v>
      </c>
    </row>
    <row r="160" spans="2:8" ht="13.5">
      <c r="B160" s="19">
        <v>0.71</v>
      </c>
      <c r="C160" s="14">
        <f>$D$15*(EXP(-(B160-$D$7)*(B160-$D$7)/(2*$D$9*$D$9))/($D$9*SQRT(2*3.1415926)))</f>
        <v>0.7436169013680205</v>
      </c>
      <c r="D160" s="14">
        <f>$D$10*B160+$D$11</f>
        <v>1.2444444444444442</v>
      </c>
      <c r="E160" s="14">
        <f>-$D$10*B160+$D$12</f>
        <v>0.755555555555556</v>
      </c>
      <c r="F160" s="14">
        <f>0.25*(1-B160/$D$9)</f>
        <v>-0.9333333333333331</v>
      </c>
      <c r="G160" s="14">
        <f>IF(B160&lt;$D$7,IF(B160&lt;=$D$9,F160,D160),E160)</f>
        <v>0.755555555555556</v>
      </c>
      <c r="H160" s="14">
        <f>IF(G160&gt;0,G160/$D$14,0)</f>
        <v>0.755555555555556</v>
      </c>
    </row>
    <row r="161" spans="2:8" ht="13.5">
      <c r="B161" s="19">
        <v>0.715</v>
      </c>
      <c r="C161" s="14">
        <f>$D$15*(EXP(-(B161-$D$7)*(B161-$D$7)/(2*$D$9*$D$9))/($D$9*SQRT(2*3.1415926)))</f>
        <v>0.7252569346560255</v>
      </c>
      <c r="D161" s="14">
        <f>$D$10*B161+$D$11</f>
        <v>1.2555555555555553</v>
      </c>
      <c r="E161" s="14">
        <f>-$D$10*B161+$D$12</f>
        <v>0.7444444444444449</v>
      </c>
      <c r="F161" s="14">
        <f>0.25*(1-B161/$D$9)</f>
        <v>-0.9416666666666664</v>
      </c>
      <c r="G161" s="14">
        <f>IF(B161&lt;$D$7,IF(B161&lt;=$D$9,F161,D161),E161)</f>
        <v>0.7444444444444449</v>
      </c>
      <c r="H161" s="14">
        <f>IF(G161&gt;0,G161/$D$14,0)</f>
        <v>0.7444444444444449</v>
      </c>
    </row>
    <row r="162" spans="2:8" ht="13.5">
      <c r="B162" s="19">
        <v>0.72</v>
      </c>
      <c r="C162" s="14">
        <f>$D$15*(EXP(-(B162-$D$7)*(B162-$D$7)/(2*$D$9*$D$9))/($D$9*SQRT(2*3.1415926)))</f>
        <v>0.7065647688592331</v>
      </c>
      <c r="D162" s="14">
        <f>$D$10*B162+$D$11</f>
        <v>1.2666666666666664</v>
      </c>
      <c r="E162" s="14">
        <f>-$D$10*B162+$D$12</f>
        <v>0.7333333333333338</v>
      </c>
      <c r="F162" s="14">
        <f>0.25*(1-B162/$D$9)</f>
        <v>-0.9499999999999997</v>
      </c>
      <c r="G162" s="14">
        <f>IF(B162&lt;$D$7,IF(B162&lt;=$D$9,F162,D162),E162)</f>
        <v>0.7333333333333338</v>
      </c>
      <c r="H162" s="14">
        <f>IF(G162&gt;0,G162/$D$14,0)</f>
        <v>0.7333333333333338</v>
      </c>
    </row>
    <row r="163" spans="2:8" ht="13.5">
      <c r="B163" s="19">
        <v>0.725</v>
      </c>
      <c r="C163" s="14">
        <f>$D$15*(EXP(-(B163-$D$7)*(B163-$D$7)/(2*$D$9*$D$9))/($D$9*SQRT(2*3.1415926)))</f>
        <v>0.6875899458896387</v>
      </c>
      <c r="D163" s="14">
        <f>$D$10*B163+$D$11</f>
        <v>1.2777777777777775</v>
      </c>
      <c r="E163" s="14">
        <f>-$D$10*B163+$D$12</f>
        <v>0.7222222222222228</v>
      </c>
      <c r="F163" s="14">
        <f>0.25*(1-B163/$D$9)</f>
        <v>-0.958333333333333</v>
      </c>
      <c r="G163" s="14">
        <f>IF(B163&lt;$D$7,IF(B163&lt;=$D$9,F163,D163),E163)</f>
        <v>0.7222222222222228</v>
      </c>
      <c r="H163" s="14">
        <f>IF(G163&gt;0,G163/$D$14,0)</f>
        <v>0.7222222222222228</v>
      </c>
    </row>
    <row r="164" spans="2:8" ht="13.5">
      <c r="B164" s="19">
        <v>0.73</v>
      </c>
      <c r="C164" s="14">
        <f>$D$15*(EXP(-(B164-$D$7)*(B164-$D$7)/(2*$D$9*$D$9))/($D$9*SQRT(2*3.1415926)))</f>
        <v>0.6683816334983116</v>
      </c>
      <c r="D164" s="14">
        <f>$D$10*B164+$D$11</f>
        <v>1.2888888888888888</v>
      </c>
      <c r="E164" s="14">
        <f>-$D$10*B164+$D$12</f>
        <v>0.7111111111111115</v>
      </c>
      <c r="F164" s="14">
        <f>0.25*(1-B164/$D$9)</f>
        <v>-0.9666666666666666</v>
      </c>
      <c r="G164" s="14">
        <f>IF(B164&lt;$D$7,IF(B164&lt;=$D$9,F164,D164),E164)</f>
        <v>0.7111111111111115</v>
      </c>
      <c r="H164" s="14">
        <f>IF(G164&gt;0,G164/$D$14,0)</f>
        <v>0.7111111111111115</v>
      </c>
    </row>
    <row r="165" spans="2:8" ht="13.5">
      <c r="B165" s="19">
        <v>0.735</v>
      </c>
      <c r="C165" s="14">
        <f>$D$15*(EXP(-(B165-$D$7)*(B165-$D$7)/(2*$D$9*$D$9))/($D$9*SQRT(2*3.1415926)))</f>
        <v>0.6489884199224818</v>
      </c>
      <c r="D165" s="14">
        <f>$D$10*B165+$D$11</f>
        <v>1.2999999999999998</v>
      </c>
      <c r="E165" s="14">
        <f>-$D$10*B165+$D$12</f>
        <v>0.7000000000000004</v>
      </c>
      <c r="F165" s="14">
        <f>0.25*(1-B165/$D$9)</f>
        <v>-0.9749999999999999</v>
      </c>
      <c r="G165" s="14">
        <f>IF(B165&lt;$D$7,IF(B165&lt;=$D$9,F165,D165),E165)</f>
        <v>0.7000000000000004</v>
      </c>
      <c r="H165" s="14">
        <f>IF(G165&gt;0,G165/$D$14,0)</f>
        <v>0.7000000000000004</v>
      </c>
    </row>
    <row r="166" spans="2:8" ht="13.5">
      <c r="B166" s="19">
        <v>0.74</v>
      </c>
      <c r="C166" s="14">
        <f>$D$15*(EXP(-(B166-$D$7)*(B166-$D$7)/(2*$D$9*$D$9))/($D$9*SQRT(2*3.1415926)))</f>
        <v>0.6294581173278159</v>
      </c>
      <c r="D166" s="14">
        <f>$D$10*B166+$D$11</f>
        <v>1.311111111111111</v>
      </c>
      <c r="E166" s="14">
        <f>-$D$10*B166+$D$12</f>
        <v>0.6888888888888893</v>
      </c>
      <c r="F166" s="14">
        <f>0.25*(1-B166/$D$9)</f>
        <v>-0.9833333333333332</v>
      </c>
      <c r="G166" s="14">
        <f>IF(B166&lt;$D$7,IF(B166&lt;=$D$9,F166,D166),E166)</f>
        <v>0.6888888888888893</v>
      </c>
      <c r="H166" s="14">
        <f>IF(G166&gt;0,G166/$D$14,0)</f>
        <v>0.6888888888888893</v>
      </c>
    </row>
    <row r="167" spans="2:8" ht="13.5">
      <c r="B167" s="19">
        <v>0.745</v>
      </c>
      <c r="C167" s="14">
        <f>$D$15*(EXP(-(B167-$D$7)*(B167-$D$7)/(2*$D$9*$D$9))/($D$9*SQRT(2*3.1415926)))</f>
        <v>0.6098375750907651</v>
      </c>
      <c r="D167" s="14">
        <f>$D$10*B167+$D$11</f>
        <v>1.322222222222222</v>
      </c>
      <c r="E167" s="14">
        <f>-$D$10*B167+$D$12</f>
        <v>0.6777777777777783</v>
      </c>
      <c r="F167" s="14">
        <f>0.25*(1-B167/$D$9)</f>
        <v>-0.9916666666666665</v>
      </c>
      <c r="G167" s="14">
        <f>IF(B167&lt;$D$7,IF(B167&lt;=$D$9,F167,D167),E167)</f>
        <v>0.6777777777777783</v>
      </c>
      <c r="H167" s="14">
        <f>IF(G167&gt;0,G167/$D$14,0)</f>
        <v>0.6777777777777783</v>
      </c>
    </row>
    <row r="168" spans="2:8" ht="13.5">
      <c r="B168" s="19">
        <v>0.75</v>
      </c>
      <c r="C168" s="14">
        <f>$D$15*(EXP(-(B168-$D$7)*(B168-$D$7)/(2*$D$9*$D$9))/($D$9*SQRT(2*3.1415926)))</f>
        <v>0.5901725038608082</v>
      </c>
      <c r="D168" s="14">
        <f>$D$10*B168+$D$11</f>
        <v>1.3333333333333333</v>
      </c>
      <c r="E168" s="14">
        <f>-$D$10*B168+$D$12</f>
        <v>0.666666666666667</v>
      </c>
      <c r="F168" s="14">
        <f>0.25*(1-B168/$D$9)</f>
        <v>-0.9999999999999998</v>
      </c>
      <c r="G168" s="14">
        <f>IF(B168&lt;$D$7,IF(B168&lt;=$D$9,F168,D168),E168)</f>
        <v>0.666666666666667</v>
      </c>
      <c r="H168" s="14">
        <f>IF(G168&gt;0,G168/$D$14,0)</f>
        <v>0.666666666666667</v>
      </c>
    </row>
    <row r="169" spans="2:8" ht="13.5">
      <c r="B169" s="19">
        <v>0.755</v>
      </c>
      <c r="C169" s="14">
        <f>$D$15*(EXP(-(B169-$D$7)*(B169-$D$7)/(2*$D$9*$D$9))/($D$9*SQRT(2*3.1415926)))</f>
        <v>0.5705073112321544</v>
      </c>
      <c r="D169" s="14">
        <f>$D$10*B169+$D$11</f>
        <v>1.3444444444444443</v>
      </c>
      <c r="E169" s="14">
        <f>-$D$10*B169+$D$12</f>
        <v>0.6555555555555559</v>
      </c>
      <c r="F169" s="14">
        <f>0.25*(1-B169/$D$9)</f>
        <v>-1.008333333333333</v>
      </c>
      <c r="G169" s="14">
        <f>IF(B169&lt;$D$7,IF(B169&lt;=$D$9,F169,D169),E169)</f>
        <v>0.6555555555555559</v>
      </c>
      <c r="H169" s="14">
        <f>IF(G169&gt;0,G169/$D$14,0)</f>
        <v>0.6555555555555559</v>
      </c>
    </row>
    <row r="170" spans="2:8" ht="13.5">
      <c r="B170" s="19">
        <v>0.76</v>
      </c>
      <c r="C170" s="14">
        <f>$D$15*(EXP(-(B170-$D$7)*(B170-$D$7)/(2*$D$9*$D$9))/($D$9*SQRT(2*3.1415926)))</f>
        <v>0.5508849497403097</v>
      </c>
      <c r="D170" s="14">
        <f>$D$10*B170+$D$11</f>
        <v>1.3555555555555554</v>
      </c>
      <c r="E170" s="14">
        <f>-$D$10*B170+$D$12</f>
        <v>0.6444444444444448</v>
      </c>
      <c r="F170" s="14">
        <f>0.25*(1-B170/$D$9)</f>
        <v>-1.0166666666666664</v>
      </c>
      <c r="G170" s="14">
        <f>IF(B170&lt;$D$7,IF(B170&lt;=$D$9,F170,D170),E170)</f>
        <v>0.6444444444444448</v>
      </c>
      <c r="H170" s="14">
        <f>IF(G170&gt;0,G170/$D$14,0)</f>
        <v>0.6444444444444448</v>
      </c>
    </row>
    <row r="171" spans="2:8" ht="13.5">
      <c r="B171" s="19">
        <v>0.765</v>
      </c>
      <c r="C171" s="14">
        <f>$D$15*(EXP(-(B171-$D$7)*(B171-$D$7)/(2*$D$9*$D$9))/($D$9*SQRT(2*3.1415926)))</f>
        <v>0.531346777782023</v>
      </c>
      <c r="D171" s="14">
        <f>$D$10*B171+$D$11</f>
        <v>1.3666666666666665</v>
      </c>
      <c r="E171" s="14">
        <f>-$D$10*B171+$D$12</f>
        <v>0.6333333333333337</v>
      </c>
      <c r="F171" s="14">
        <f>0.25*(1-B171/$D$9)</f>
        <v>-1.025</v>
      </c>
      <c r="G171" s="14">
        <f>IF(B171&lt;$D$7,IF(B171&lt;=$D$9,F171,D171),E171)</f>
        <v>0.6333333333333337</v>
      </c>
      <c r="H171" s="14">
        <f>IF(G171&gt;0,G171/$D$14,0)</f>
        <v>0.6333333333333337</v>
      </c>
    </row>
    <row r="172" spans="2:8" ht="13.5">
      <c r="B172" s="19">
        <v>0.77</v>
      </c>
      <c r="C172" s="14">
        <f>$D$15*(EXP(-(B172-$D$7)*(B172-$D$7)/(2*$D$9*$D$9))/($D$9*SQRT(2*3.1415926)))</f>
        <v>0.5119324339388115</v>
      </c>
      <c r="D172" s="14">
        <f>$D$10*B172+$D$11</f>
        <v>1.3777777777777775</v>
      </c>
      <c r="E172" s="14">
        <f>-$D$10*B172+$D$12</f>
        <v>0.6222222222222227</v>
      </c>
      <c r="F172" s="14">
        <f>0.25*(1-B172/$D$9)</f>
        <v>-1.0333333333333332</v>
      </c>
      <c r="G172" s="14">
        <f>IF(B172&lt;$D$7,IF(B172&lt;=$D$9,F172,D172),E172)</f>
        <v>0.6222222222222227</v>
      </c>
      <c r="H172" s="14">
        <f>IF(G172&gt;0,G172/$D$14,0)</f>
        <v>0.6222222222222227</v>
      </c>
    </row>
    <row r="173" spans="2:8" ht="13.5">
      <c r="B173" s="19">
        <v>0.775</v>
      </c>
      <c r="C173" s="14">
        <f>$D$15*(EXP(-(B173-$D$7)*(B173-$D$7)/(2*$D$9*$D$9))/($D$9*SQRT(2*3.1415926)))</f>
        <v>0.4926797250656637</v>
      </c>
      <c r="D173" s="14">
        <f>$D$10*B173+$D$11</f>
        <v>1.3888888888888888</v>
      </c>
      <c r="E173" s="14">
        <f>-$D$10*B173+$D$12</f>
        <v>0.6111111111111114</v>
      </c>
      <c r="F173" s="14">
        <f>0.25*(1-B173/$D$9)</f>
        <v>-1.0416666666666665</v>
      </c>
      <c r="G173" s="14">
        <f>IF(B173&lt;$D$7,IF(B173&lt;=$D$9,F173,D173),E173)</f>
        <v>0.6111111111111114</v>
      </c>
      <c r="H173" s="14">
        <f>IF(G173&gt;0,G173/$D$14,0)</f>
        <v>0.6111111111111114</v>
      </c>
    </row>
    <row r="174" spans="2:8" ht="13.5">
      <c r="B174" s="19">
        <v>0.78</v>
      </c>
      <c r="C174" s="14">
        <f>$D$15*(EXP(-(B174-$D$7)*(B174-$D$7)/(2*$D$9*$D$9))/($D$9*SQRT(2*3.1415926)))</f>
        <v>0.473624528388882</v>
      </c>
      <c r="D174" s="14">
        <f>$D$10*B174+$D$11</f>
        <v>1.4</v>
      </c>
      <c r="E174" s="14">
        <f>-$D$10*B174+$D$12</f>
        <v>0.6000000000000003</v>
      </c>
      <c r="F174" s="14">
        <f>0.25*(1-B174/$D$9)</f>
        <v>-1.0499999999999998</v>
      </c>
      <c r="G174" s="14">
        <f>IF(B174&lt;$D$7,IF(B174&lt;=$D$9,F174,D174),E174)</f>
        <v>0.6000000000000003</v>
      </c>
      <c r="H174" s="14">
        <f>IF(G174&gt;0,G174/$D$14,0)</f>
        <v>0.6000000000000003</v>
      </c>
    </row>
    <row r="175" spans="2:8" ht="13.5">
      <c r="B175" s="19">
        <v>0.785</v>
      </c>
      <c r="C175" s="14">
        <f>$D$15*(EXP(-(B175-$D$7)*(B175-$D$7)/(2*$D$9*$D$9))/($D$9*SQRT(2*3.1415926)))</f>
        <v>0.45480070774138764</v>
      </c>
      <c r="D175" s="14">
        <f>$D$10*B175+$D$11</f>
        <v>1.411111111111111</v>
      </c>
      <c r="E175" s="14">
        <f>-$D$10*B175+$D$12</f>
        <v>0.5888888888888892</v>
      </c>
      <c r="F175" s="14">
        <f>0.25*(1-B175/$D$9)</f>
        <v>-1.0583333333333331</v>
      </c>
      <c r="G175" s="14">
        <f>IF(B175&lt;$D$7,IF(B175&lt;=$D$9,F175,D175),E175)</f>
        <v>0.5888888888888892</v>
      </c>
      <c r="H175" s="14">
        <f>IF(G175&gt;0,G175/$D$14,0)</f>
        <v>0.5888888888888892</v>
      </c>
    </row>
    <row r="176" spans="2:8" ht="13.5">
      <c r="B176" s="19">
        <v>0.79</v>
      </c>
      <c r="C176" s="14">
        <f>$D$15*(EXP(-(B176-$D$7)*(B176-$D$7)/(2*$D$9*$D$9))/($D$9*SQRT(2*3.1415926)))</f>
        <v>0.43624004395131344</v>
      </c>
      <c r="D176" s="14">
        <f>$D$10*B176+$D$11</f>
        <v>1.422222222222222</v>
      </c>
      <c r="E176" s="14">
        <f>-$D$10*B176+$D$12</f>
        <v>0.5777777777777782</v>
      </c>
      <c r="F176" s="14">
        <f>0.25*(1-B176/$D$9)</f>
        <v>-1.0666666666666664</v>
      </c>
      <c r="G176" s="14">
        <f>IF(B176&lt;$D$7,IF(B176&lt;=$D$9,F176,D176),E176)</f>
        <v>0.5777777777777782</v>
      </c>
      <c r="H176" s="14">
        <f>IF(G176&gt;0,G176/$D$14,0)</f>
        <v>0.5777777777777782</v>
      </c>
    </row>
    <row r="177" spans="2:8" ht="13.5">
      <c r="B177" s="19">
        <v>0.795</v>
      </c>
      <c r="C177" s="14">
        <f>$D$15*(EXP(-(B177-$D$7)*(B177-$D$7)/(2*$D$9*$D$9))/($D$9*SQRT(2*3.1415926)))</f>
        <v>0.417972179291278</v>
      </c>
      <c r="D177" s="14">
        <f>$D$10*B177+$D$11</f>
        <v>1.4333333333333331</v>
      </c>
      <c r="E177" s="14">
        <f>-$D$10*B177+$D$12</f>
        <v>0.5666666666666671</v>
      </c>
      <c r="F177" s="14">
        <f>0.25*(1-B177/$D$9)</f>
        <v>-1.075</v>
      </c>
      <c r="G177" s="14">
        <f>IF(B177&lt;$D$7,IF(B177&lt;=$D$9,F177,D177),E177)</f>
        <v>0.5666666666666671</v>
      </c>
      <c r="H177" s="14">
        <f>IF(G177&gt;0,G177/$D$14,0)</f>
        <v>0.5666666666666671</v>
      </c>
    </row>
    <row r="178" spans="2:8" ht="13.5">
      <c r="B178" s="19">
        <v>0.8</v>
      </c>
      <c r="C178" s="14">
        <f>$D$15*(EXP(-(B178-$D$7)*(B178-$D$7)/(2*$D$9*$D$9))/($D$9*SQRT(2*3.1415926)))</f>
        <v>0.4000245757923144</v>
      </c>
      <c r="D178" s="14">
        <f>$D$10*B178+$D$11</f>
        <v>1.4444444444444444</v>
      </c>
      <c r="E178" s="14">
        <f>-$D$10*B178+$D$12</f>
        <v>0.5555555555555558</v>
      </c>
      <c r="F178" s="14">
        <f>0.25*(1-B178/$D$9)</f>
        <v>-1.0833333333333333</v>
      </c>
      <c r="G178" s="14">
        <f>IF(B178&lt;$D$7,IF(B178&lt;=$D$9,F178,D178),E178)</f>
        <v>0.5555555555555558</v>
      </c>
      <c r="H178" s="14">
        <f>IF(G178&gt;0,G178/$D$14,0)</f>
        <v>0.5555555555555558</v>
      </c>
    </row>
    <row r="179" spans="2:8" ht="13.5">
      <c r="B179" s="19">
        <v>0.805</v>
      </c>
      <c r="C179" s="14">
        <f>$D$15*(EXP(-(B179-$D$7)*(B179-$D$7)/(2*$D$9*$D$9))/($D$9*SQRT(2*3.1415926)))</f>
        <v>0.3824224871288065</v>
      </c>
      <c r="D179" s="14">
        <f>$D$10*B179+$D$11</f>
        <v>1.4555555555555555</v>
      </c>
      <c r="E179" s="14">
        <f>-$D$10*B179+$D$12</f>
        <v>0.5444444444444447</v>
      </c>
      <c r="F179" s="14">
        <f>0.25*(1-B179/$D$9)</f>
        <v>-1.0916666666666666</v>
      </c>
      <c r="G179" s="14">
        <f>IF(B179&lt;$D$7,IF(B179&lt;=$D$9,F179,D179),E179)</f>
        <v>0.5444444444444447</v>
      </c>
      <c r="H179" s="14">
        <f>IF(G179&gt;0,G179/$D$14,0)</f>
        <v>0.5444444444444447</v>
      </c>
    </row>
    <row r="180" spans="2:8" ht="13.5">
      <c r="B180" s="19">
        <v>0.81</v>
      </c>
      <c r="C180" s="14">
        <f>$D$15*(EXP(-(B180-$D$7)*(B180-$D$7)/(2*$D$9*$D$9))/($D$9*SQRT(2*3.1415926)))</f>
        <v>0.3651889436897136</v>
      </c>
      <c r="D180" s="14">
        <f>$D$10*B180+$D$11</f>
        <v>1.4666666666666666</v>
      </c>
      <c r="E180" s="14">
        <f>-$D$10*B180+$D$12</f>
        <v>0.5333333333333337</v>
      </c>
      <c r="F180" s="14">
        <f>0.25*(1-B180/$D$9)</f>
        <v>-1.0999999999999999</v>
      </c>
      <c r="G180" s="14">
        <f>IF(B180&lt;$D$7,IF(B180&lt;=$D$9,F180,D180),E180)</f>
        <v>0.5333333333333337</v>
      </c>
      <c r="H180" s="14">
        <f>IF(G180&gt;0,G180/$D$14,0)</f>
        <v>0.5333333333333337</v>
      </c>
    </row>
    <row r="181" spans="2:8" ht="13.5">
      <c r="B181" s="19">
        <v>0.8150000000000001</v>
      </c>
      <c r="C181" s="14">
        <f>$D$15*(EXP(-(B181-$D$7)*(B181-$D$7)/(2*$D$9*$D$9))/($D$9*SQRT(2*3.1415926)))</f>
        <v>0.34834475036742724</v>
      </c>
      <c r="D181" s="14">
        <f>$D$10*B181+$D$11</f>
        <v>1.4777777777777776</v>
      </c>
      <c r="E181" s="14">
        <f>-$D$10*B181+$D$12</f>
        <v>0.5222222222222226</v>
      </c>
      <c r="F181" s="14">
        <f>0.25*(1-B181/$D$9)</f>
        <v>-1.1083333333333332</v>
      </c>
      <c r="G181" s="14">
        <f>IF(B181&lt;$D$7,IF(B181&lt;=$D$9,F181,D181),E181)</f>
        <v>0.5222222222222226</v>
      </c>
      <c r="H181" s="14">
        <f>IF(G181&gt;0,G181/$D$14,0)</f>
        <v>0.5222222222222226</v>
      </c>
    </row>
    <row r="182" spans="2:8" ht="13.5">
      <c r="B182" s="19">
        <v>0.82</v>
      </c>
      <c r="C182" s="14">
        <f>$D$15*(EXP(-(B182-$D$7)*(B182-$D$7)/(2*$D$9*$D$9))/($D$9*SQRT(2*3.1415926)))</f>
        <v>0.33190849651935794</v>
      </c>
      <c r="D182" s="14">
        <f>$D$10*B182+$D$11</f>
        <v>1.4888888888888885</v>
      </c>
      <c r="E182" s="14">
        <f>-$D$10*B182+$D$12</f>
        <v>0.5111111111111117</v>
      </c>
      <c r="F182" s="14">
        <f>0.25*(1-B182/$D$9)</f>
        <v>-1.1166666666666665</v>
      </c>
      <c r="G182" s="14">
        <f>IF(B182&lt;$D$7,IF(B182&lt;=$D$9,F182,D182),E182)</f>
        <v>0.5111111111111117</v>
      </c>
      <c r="H182" s="14">
        <f>IF(G182&gt;0,G182/$D$14,0)</f>
        <v>0.5111111111111117</v>
      </c>
    </row>
    <row r="183" spans="2:8" ht="13.5">
      <c r="B183" s="19">
        <v>0.8250000000000001</v>
      </c>
      <c r="C183" s="14">
        <f>$D$15*(EXP(-(B183-$D$7)*(B183-$D$7)/(2*$D$9*$D$9))/($D$9*SQRT(2*3.1415926)))</f>
        <v>0.31589657748916533</v>
      </c>
      <c r="D183" s="14">
        <f>$D$10*B183+$D$11</f>
        <v>1.5</v>
      </c>
      <c r="E183" s="14">
        <f>-$D$10*B183+$D$12</f>
        <v>0.5000000000000002</v>
      </c>
      <c r="F183" s="14">
        <f>0.25*(1-B183/$D$9)</f>
        <v>-1.125</v>
      </c>
      <c r="G183" s="14">
        <f>IF(B183&lt;$D$7,IF(B183&lt;=$D$9,F183,D183),E183)</f>
        <v>0.5000000000000002</v>
      </c>
      <c r="H183" s="14">
        <f>IF(G183&gt;0,G183/$D$14,0)</f>
        <v>0.5000000000000002</v>
      </c>
    </row>
    <row r="184" spans="2:8" ht="13.5">
      <c r="B184" s="19">
        <v>0.83</v>
      </c>
      <c r="C184" s="14">
        <f>$D$15*(EXP(-(B184-$D$7)*(B184-$D$7)/(2*$D$9*$D$9))/($D$9*SQRT(2*3.1415926)))</f>
        <v>0.3003232270147731</v>
      </c>
      <c r="D184" s="14">
        <f>$D$10*B184+$D$11</f>
        <v>1.5111111111111108</v>
      </c>
      <c r="E184" s="14">
        <f>-$D$10*B184+$D$12</f>
        <v>0.4888888888888894</v>
      </c>
      <c r="F184" s="14">
        <f>0.25*(1-B184/$D$9)</f>
        <v>-1.133333333333333</v>
      </c>
      <c r="G184" s="14">
        <f>IF(B184&lt;$D$7,IF(B184&lt;=$D$9,F184,D184),E184)</f>
        <v>0.4888888888888894</v>
      </c>
      <c r="H184" s="14">
        <f>IF(G184&gt;0,G184/$D$14,0)</f>
        <v>0.4888888888888894</v>
      </c>
    </row>
    <row r="185" spans="2:8" ht="13.5">
      <c r="B185" s="19">
        <v>0.835</v>
      </c>
      <c r="C185" s="14">
        <f>$D$15*(EXP(-(B185-$D$7)*(B185-$D$7)/(2*$D$9*$D$9))/($D$9*SQRT(2*3.1415926)))</f>
        <v>0.2852005597990856</v>
      </c>
      <c r="D185" s="14">
        <f>$D$10*B185+$D$11</f>
        <v>1.522222222222222</v>
      </c>
      <c r="E185" s="14">
        <f>-$D$10*B185+$D$12</f>
        <v>0.4777777777777783</v>
      </c>
      <c r="F185" s="14">
        <f>0.25*(1-B185/$D$9)</f>
        <v>-1.1416666666666664</v>
      </c>
      <c r="G185" s="14">
        <f>IF(B185&lt;$D$7,IF(B185&lt;=$D$9,F185,D185),E185)</f>
        <v>0.4777777777777783</v>
      </c>
      <c r="H185" s="14">
        <f>IF(G185&gt;0,G185/$D$14,0)</f>
        <v>0.4777777777777783</v>
      </c>
    </row>
    <row r="186" spans="2:8" ht="13.5">
      <c r="B186" s="19">
        <v>0.84</v>
      </c>
      <c r="C186" s="14">
        <f>$D$15*(EXP(-(B186-$D$7)*(B186-$D$7)/(2*$D$9*$D$9))/($D$9*SQRT(2*3.1415926)))</f>
        <v>0.2705386234768499</v>
      </c>
      <c r="D186" s="14">
        <f>$D$10*B186+$D$11</f>
        <v>1.533333333333333</v>
      </c>
      <c r="E186" s="14">
        <f>-$D$10*B186+$D$12</f>
        <v>0.46666666666666723</v>
      </c>
      <c r="F186" s="14">
        <f>0.25*(1-B186/$D$9)</f>
        <v>-1.1499999999999997</v>
      </c>
      <c r="G186" s="14">
        <f>IF(B186&lt;$D$7,IF(B186&lt;=$D$9,F186,D186),E186)</f>
        <v>0.46666666666666723</v>
      </c>
      <c r="H186" s="14">
        <f>IF(G186&gt;0,G186/$D$14,0)</f>
        <v>0.46666666666666723</v>
      </c>
    </row>
    <row r="187" spans="2:8" ht="13.5">
      <c r="B187" s="19">
        <v>0.845</v>
      </c>
      <c r="C187" s="14">
        <f>$D$15*(EXP(-(B187-$D$7)*(B187-$D$7)/(2*$D$9*$D$9))/($D$9*SQRT(2*3.1415926)))</f>
        <v>0.2563454591772455</v>
      </c>
      <c r="D187" s="14">
        <f>$D$10*B187+$D$11</f>
        <v>1.544444444444444</v>
      </c>
      <c r="E187" s="14">
        <f>-$D$10*B187+$D$12</f>
        <v>0.45555555555555616</v>
      </c>
      <c r="F187" s="14">
        <f>0.25*(1-B187/$D$9)</f>
        <v>-1.158333333333333</v>
      </c>
      <c r="G187" s="14">
        <f>IF(B187&lt;$D$7,IF(B187&lt;=$D$9,F187,D187),E187)</f>
        <v>0.45555555555555616</v>
      </c>
      <c r="H187" s="14">
        <f>IF(G187&gt;0,G187/$D$14,0)</f>
        <v>0.45555555555555616</v>
      </c>
    </row>
    <row r="188" spans="2:8" ht="13.5">
      <c r="B188" s="19">
        <v>0.85</v>
      </c>
      <c r="C188" s="14">
        <f>$D$15*(EXP(-(B188-$D$7)*(B188-$D$7)/(2*$D$9*$D$9))/($D$9*SQRT(2*3.1415926)))</f>
        <v>0.24262716985657898</v>
      </c>
      <c r="D188" s="14">
        <f>$D$10*B188+$D$11</f>
        <v>1.5555555555555554</v>
      </c>
      <c r="E188" s="14">
        <f>-$D$10*B188+$D$12</f>
        <v>0.44444444444444486</v>
      </c>
      <c r="F188" s="14">
        <f>0.25*(1-B188/$D$9)</f>
        <v>-1.1666666666666665</v>
      </c>
      <c r="G188" s="14">
        <f>IF(B188&lt;$D$7,IF(B188&lt;=$D$9,F188,D188),E188)</f>
        <v>0.44444444444444486</v>
      </c>
      <c r="H188" s="14">
        <f>IF(G188&gt;0,G188/$D$14,0)</f>
        <v>0.44444444444444486</v>
      </c>
    </row>
    <row r="189" spans="2:8" ht="13.5">
      <c r="B189" s="19">
        <v>0.855</v>
      </c>
      <c r="C189" s="14">
        <f>$D$15*(EXP(-(B189-$D$7)*(B189-$D$7)/(2*$D$9*$D$9))/($D$9*SQRT(2*3.1415926)))</f>
        <v>0.22938799555863232</v>
      </c>
      <c r="D189" s="14">
        <f>$D$10*B189+$D$11</f>
        <v>1.5666666666666664</v>
      </c>
      <c r="E189" s="14">
        <f>-$D$10*B189+$D$12</f>
        <v>0.4333333333333338</v>
      </c>
      <c r="F189" s="14">
        <f>0.25*(1-B189/$D$9)</f>
        <v>-1.1749999999999998</v>
      </c>
      <c r="G189" s="14">
        <f>IF(B189&lt;$D$7,IF(B189&lt;=$D$9,F189,D189),E189)</f>
        <v>0.4333333333333338</v>
      </c>
      <c r="H189" s="14">
        <f>IF(G189&gt;0,G189/$D$14,0)</f>
        <v>0.4333333333333338</v>
      </c>
    </row>
    <row r="190" spans="2:8" ht="13.5">
      <c r="B190" s="19">
        <v>0.86</v>
      </c>
      <c r="C190" s="14">
        <f>$D$15*(EXP(-(B190-$D$7)*(B190-$D$7)/(2*$D$9*$D$9))/($D$9*SQRT(2*3.1415926)))</f>
        <v>0.216630394751541</v>
      </c>
      <c r="D190" s="14">
        <f>$D$10*B190+$D$11</f>
        <v>1.5777777777777775</v>
      </c>
      <c r="E190" s="14">
        <f>-$D$10*B190+$D$12</f>
        <v>0.4222222222222227</v>
      </c>
      <c r="F190" s="14">
        <f>0.25*(1-B190/$D$9)</f>
        <v>-1.1833333333333331</v>
      </c>
      <c r="G190" s="14">
        <f>IF(B190&lt;$D$7,IF(B190&lt;=$D$9,F190,D190),E190)</f>
        <v>0.4222222222222227</v>
      </c>
      <c r="H190" s="14">
        <f>IF(G190&gt;0,G190/$D$14,0)</f>
        <v>0.4222222222222227</v>
      </c>
    </row>
    <row r="191" spans="2:8" ht="13.5">
      <c r="B191" s="19">
        <v>0.865</v>
      </c>
      <c r="C191" s="14">
        <f>$D$15*(EXP(-(B191-$D$7)*(B191-$D$7)/(2*$D$9*$D$9))/($D$9*SQRT(2*3.1415926)))</f>
        <v>0.2043551308892171</v>
      </c>
      <c r="D191" s="14">
        <f>$D$10*B191+$D$11</f>
        <v>1.5888888888888886</v>
      </c>
      <c r="E191" s="14">
        <f>-$D$10*B191+$D$12</f>
        <v>0.41111111111111165</v>
      </c>
      <c r="F191" s="14">
        <f>0.25*(1-B191/$D$9)</f>
        <v>-1.1916666666666664</v>
      </c>
      <c r="G191" s="14">
        <f>IF(B191&lt;$D$7,IF(B191&lt;=$D$9,F191,D191),E191)</f>
        <v>0.41111111111111165</v>
      </c>
      <c r="H191" s="14">
        <f>IF(G191&gt;0,G191/$D$14,0)</f>
        <v>0.41111111111111165</v>
      </c>
    </row>
    <row r="192" spans="2:8" ht="13.5">
      <c r="B192" s="19">
        <v>0.87</v>
      </c>
      <c r="C192" s="14">
        <f>$D$15*(EXP(-(B192-$D$7)*(B192-$D$7)/(2*$D$9*$D$9))/($D$9*SQRT(2*3.1415926)))</f>
        <v>0.1925613633518696</v>
      </c>
      <c r="D192" s="14">
        <f>$D$10*B192+$D$11</f>
        <v>1.5999999999999999</v>
      </c>
      <c r="E192" s="14">
        <f>-$D$10*B192+$D$12</f>
        <v>0.40000000000000036</v>
      </c>
      <c r="F192" s="14">
        <f>0.25*(1-B192/$D$9)</f>
        <v>-1.1999999999999997</v>
      </c>
      <c r="G192" s="14">
        <f>IF(B192&lt;$D$7,IF(B192&lt;=$D$9,F192,D192),E192)</f>
        <v>0.40000000000000036</v>
      </c>
      <c r="H192" s="14">
        <f>IF(G192&gt;0,G192/$D$14,0)</f>
        <v>0.40000000000000036</v>
      </c>
    </row>
    <row r="193" spans="2:8" ht="13.5">
      <c r="B193" s="19">
        <v>0.875</v>
      </c>
      <c r="C193" s="14">
        <f>$D$15*(EXP(-(B193-$D$7)*(B193-$D$7)/(2*$D$9*$D$9))/($D$9*SQRT(2*3.1415926)))</f>
        <v>0.18124674193365636</v>
      </c>
      <c r="D193" s="14">
        <f>$D$10*B193+$D$11</f>
        <v>1.611111111111111</v>
      </c>
      <c r="E193" s="14">
        <f>-$D$10*B193+$D$12</f>
        <v>0.3888888888888893</v>
      </c>
      <c r="F193" s="14">
        <f>0.25*(1-B193/$D$9)</f>
        <v>-1.208333333333333</v>
      </c>
      <c r="G193" s="14">
        <f>IF(B193&lt;$D$7,IF(B193&lt;=$D$9,F193,D193),E193)</f>
        <v>0.3888888888888893</v>
      </c>
      <c r="H193" s="14">
        <f>IF(G193&gt;0,G193/$D$14,0)</f>
        <v>0.3888888888888893</v>
      </c>
    </row>
    <row r="194" spans="2:8" ht="13.5">
      <c r="B194" s="19">
        <v>0.88</v>
      </c>
      <c r="C194" s="14">
        <f>$D$15*(EXP(-(B194-$D$7)*(B194-$D$7)/(2*$D$9*$D$9))/($D$9*SQRT(2*3.1415926)))</f>
        <v>0.1704075040654078</v>
      </c>
      <c r="D194" s="14">
        <f>$D$10*B194+$D$11</f>
        <v>1.622222222222222</v>
      </c>
      <c r="E194" s="14">
        <f>-$D$10*B194+$D$12</f>
        <v>0.3777777777777782</v>
      </c>
      <c r="F194" s="14">
        <f>0.25*(1-B194/$D$9)</f>
        <v>-1.2166666666666666</v>
      </c>
      <c r="G194" s="14">
        <f>IF(B194&lt;$D$7,IF(B194&lt;=$D$9,F194,D194),E194)</f>
        <v>0.3777777777777782</v>
      </c>
      <c r="H194" s="14">
        <f>IF(G194&gt;0,G194/$D$14,0)</f>
        <v>0.3777777777777782</v>
      </c>
    </row>
    <row r="195" spans="2:8" ht="13.5">
      <c r="B195" s="19">
        <v>0.885</v>
      </c>
      <c r="C195" s="14">
        <f>$D$15*(EXP(-(B195-$D$7)*(B195-$D$7)/(2*$D$9*$D$9))/($D$9*SQRT(2*3.1415926)))</f>
        <v>0.16003857398614457</v>
      </c>
      <c r="D195" s="14">
        <f>$D$10*B195+$D$11</f>
        <v>1.633333333333333</v>
      </c>
      <c r="E195" s="14">
        <f>-$D$10*B195+$D$12</f>
        <v>0.36666666666666714</v>
      </c>
      <c r="F195" s="14">
        <f>0.25*(1-B195/$D$9)</f>
        <v>-1.2249999999999999</v>
      </c>
      <c r="G195" s="14">
        <f>IF(B195&lt;$D$7,IF(B195&lt;=$D$9,F195,D195),E195)</f>
        <v>0.36666666666666714</v>
      </c>
      <c r="H195" s="14">
        <f>IF(G195&gt;0,G195/$D$14,0)</f>
        <v>0.36666666666666714</v>
      </c>
    </row>
    <row r="196" spans="2:8" ht="13.5">
      <c r="B196" s="19">
        <v>0.89</v>
      </c>
      <c r="C196" s="14">
        <f>$D$15*(EXP(-(B196-$D$7)*(B196-$D$7)/(2*$D$9*$D$9))/($D$9*SQRT(2*3.1415926)))</f>
        <v>0.1501336631081786</v>
      </c>
      <c r="D196" s="14">
        <f>$D$10*B196+$D$11</f>
        <v>1.6444444444444442</v>
      </c>
      <c r="E196" s="14">
        <f>-$D$10*B196+$D$12</f>
        <v>0.35555555555555607</v>
      </c>
      <c r="F196" s="14">
        <f>0.25*(1-B196/$D$9)</f>
        <v>-1.2333333333333332</v>
      </c>
      <c r="G196" s="14">
        <f>IF(B196&lt;$D$7,IF(B196&lt;=$D$9,F196,D196),E196)</f>
        <v>0.35555555555555607</v>
      </c>
      <c r="H196" s="14">
        <f>IF(G196&gt;0,G196/$D$14,0)</f>
        <v>0.35555555555555607</v>
      </c>
    </row>
    <row r="197" spans="2:8" ht="13.5">
      <c r="B197" s="19">
        <v>0.895</v>
      </c>
      <c r="C197" s="14">
        <f>$D$15*(EXP(-(B197-$D$7)*(B197-$D$7)/(2*$D$9*$D$9))/($D$9*SQRT(2*3.1415926)))</f>
        <v>0.14068537085633853</v>
      </c>
      <c r="D197" s="14">
        <f>$D$10*B197+$D$11</f>
        <v>1.6555555555555554</v>
      </c>
      <c r="E197" s="14">
        <f>-$D$10*B197+$D$12</f>
        <v>0.3444444444444448</v>
      </c>
      <c r="F197" s="14">
        <f>0.25*(1-B197/$D$9)</f>
        <v>-1.2416666666666665</v>
      </c>
      <c r="G197" s="14">
        <f>IF(B197&lt;$D$7,IF(B197&lt;=$D$9,F197,D197),E197)</f>
        <v>0.3444444444444448</v>
      </c>
      <c r="H197" s="14">
        <f>IF(G197&gt;0,G197/$D$14,0)</f>
        <v>0.3444444444444448</v>
      </c>
    </row>
    <row r="198" spans="2:8" ht="13.5">
      <c r="B198" s="19">
        <v>0.9</v>
      </c>
      <c r="C198" s="14">
        <f>$D$15*(EXP(-(B198-$D$7)*(B198-$D$7)/(2*$D$9*$D$9))/($D$9*SQRT(2*3.1415926)))</f>
        <v>0.13168528530166204</v>
      </c>
      <c r="D198" s="14">
        <f>$D$10*B198+$D$11</f>
        <v>1.6666666666666665</v>
      </c>
      <c r="E198" s="14">
        <f>-$D$10*B198+$D$12</f>
        <v>0.3333333333333337</v>
      </c>
      <c r="F198" s="14">
        <f>0.25*(1-B198/$D$9)</f>
        <v>-1.2499999999999998</v>
      </c>
      <c r="G198" s="14">
        <f>IF(B198&lt;$D$7,IF(B198&lt;=$D$9,F198,D198),E198)</f>
        <v>0.3333333333333337</v>
      </c>
      <c r="H198" s="14">
        <f>IF(G198&gt;0,G198/$D$14,0)</f>
        <v>0.3333333333333337</v>
      </c>
    </row>
    <row r="199" spans="2:8" ht="13.5">
      <c r="B199" s="19">
        <v>0.905</v>
      </c>
      <c r="C199" s="14">
        <f>$D$15*(EXP(-(B199-$D$7)*(B199-$D$7)/(2*$D$9*$D$9))/($D$9*SQRT(2*3.1415926)))</f>
        <v>0.12312408295312971</v>
      </c>
      <c r="D199" s="14">
        <f>$D$10*B199+$D$11</f>
        <v>1.6777777777777778</v>
      </c>
      <c r="E199" s="14">
        <f>-$D$10*B199+$D$12</f>
        <v>0.3222222222222224</v>
      </c>
      <c r="F199" s="14">
        <f>0.25*(1-B199/$D$9)</f>
        <v>-1.258333333333333</v>
      </c>
      <c r="G199" s="14">
        <f>IF(B199&lt;$D$7,IF(B199&lt;=$D$9,F199,D199),E199)</f>
        <v>0.3222222222222224</v>
      </c>
      <c r="H199" s="14">
        <f>IF(G199&gt;0,G199/$D$14,0)</f>
        <v>0.3222222222222224</v>
      </c>
    </row>
    <row r="200" spans="2:8" ht="13.5">
      <c r="B200" s="19">
        <v>0.91</v>
      </c>
      <c r="C200" s="14">
        <f>$D$15*(EXP(-(B200-$D$7)*(B200-$D$7)/(2*$D$9*$D$9))/($D$9*SQRT(2*3.1415926)))</f>
        <v>0.11499162711704516</v>
      </c>
      <c r="D200" s="14">
        <f>$D$10*B200+$D$11</f>
        <v>1.6888888888888889</v>
      </c>
      <c r="E200" s="14">
        <f>-$D$10*B200+$D$12</f>
        <v>0.31111111111111134</v>
      </c>
      <c r="F200" s="14">
        <f>0.25*(1-B200/$D$9)</f>
        <v>-1.2666666666666664</v>
      </c>
      <c r="G200" s="14">
        <f>IF(B200&lt;$D$7,IF(B200&lt;=$D$9,F200,D200),E200)</f>
        <v>0.31111111111111134</v>
      </c>
      <c r="H200" s="14">
        <f>IF(G200&gt;0,G200/$D$14,0)</f>
        <v>0.31111111111111134</v>
      </c>
    </row>
    <row r="201" spans="2:8" ht="13.5">
      <c r="B201" s="19">
        <v>0.915</v>
      </c>
      <c r="C201" s="14">
        <f>$D$15*(EXP(-(B201-$D$7)*(B201-$D$7)/(2*$D$9*$D$9))/($D$9*SQRT(2*3.1415926)))</f>
        <v>0.10727706428187046</v>
      </c>
      <c r="D201" s="14">
        <f>$D$10*B201+$D$11</f>
        <v>1.7</v>
      </c>
      <c r="E201" s="14">
        <f>-$D$10*B201+$D$12</f>
        <v>0.30000000000000027</v>
      </c>
      <c r="F201" s="14">
        <f>0.25*(1-B201/$D$9)</f>
        <v>-1.275</v>
      </c>
      <c r="G201" s="14">
        <f>IF(B201&lt;$D$7,IF(B201&lt;=$D$9,F201,D201),E201)</f>
        <v>0.30000000000000027</v>
      </c>
      <c r="H201" s="14">
        <f>IF(G201&gt;0,G201/$D$14,0)</f>
        <v>0.30000000000000027</v>
      </c>
    </row>
    <row r="202" spans="2:8" ht="13.5">
      <c r="B202" s="19">
        <v>0.92</v>
      </c>
      <c r="C202" s="14">
        <f>$D$15*(EXP(-(B202-$D$7)*(B202-$D$7)/(2*$D$9*$D$9))/($D$9*SQRT(2*3.1415926)))</f>
        <v>0.09996891803611185</v>
      </c>
      <c r="D202" s="14">
        <f>$D$10*B202+$D$11</f>
        <v>1.711111111111111</v>
      </c>
      <c r="E202" s="14">
        <f>-$D$10*B202+$D$12</f>
        <v>0.2888888888888892</v>
      </c>
      <c r="F202" s="14">
        <f>0.25*(1-B202/$D$9)</f>
        <v>-1.2833333333333332</v>
      </c>
      <c r="G202" s="14">
        <f>IF(B202&lt;$D$7,IF(B202&lt;=$D$9,F202,D202),E202)</f>
        <v>0.2888888888888892</v>
      </c>
      <c r="H202" s="14">
        <f>IF(G202&gt;0,G202/$D$14,0)</f>
        <v>0.2888888888888892</v>
      </c>
    </row>
    <row r="203" spans="2:8" ht="13.5">
      <c r="B203" s="19">
        <v>0.925</v>
      </c>
      <c r="C203" s="14">
        <f>$D$15*(EXP(-(B203-$D$7)*(B203-$D$7)/(2*$D$9*$D$9))/($D$9*SQRT(2*3.1415926)))</f>
        <v>0.09305518007762151</v>
      </c>
      <c r="D203" s="14">
        <f>$D$10*B203+$D$11</f>
        <v>1.722222222222222</v>
      </c>
      <c r="E203" s="14">
        <f>-$D$10*B203+$D$12</f>
        <v>0.2777777777777781</v>
      </c>
      <c r="F203" s="14">
        <f>0.25*(1-B203/$D$9)</f>
        <v>-1.2916666666666665</v>
      </c>
      <c r="G203" s="14">
        <f>IF(B203&lt;$D$7,IF(B203&lt;=$D$9,F203,D203),E203)</f>
        <v>0.2777777777777781</v>
      </c>
      <c r="H203" s="14">
        <f>IF(G203&gt;0,G203/$D$14,0)</f>
        <v>0.2777777777777781</v>
      </c>
    </row>
    <row r="204" spans="2:8" ht="13.5">
      <c r="B204" s="19">
        <v>0.93</v>
      </c>
      <c r="C204" s="14">
        <f>$D$15*(EXP(-(B204-$D$7)*(B204-$D$7)/(2*$D$9*$D$9))/($D$9*SQRT(2*3.1415926)))</f>
        <v>0.08652339792389548</v>
      </c>
      <c r="D204" s="14">
        <f>$D$10*B204+$D$11</f>
        <v>1.7333333333333332</v>
      </c>
      <c r="E204" s="14">
        <f>-$D$10*B204+$D$12</f>
        <v>0.26666666666666705</v>
      </c>
      <c r="F204" s="14">
        <f>0.25*(1-B204/$D$9)</f>
        <v>-1.2999999999999998</v>
      </c>
      <c r="G204" s="14">
        <f>IF(B204&lt;$D$7,IF(B204&lt;=$D$9,F204,D204),E204)</f>
        <v>0.26666666666666705</v>
      </c>
      <c r="H204" s="14">
        <f>IF(G204&gt;0,G204/$D$14,0)</f>
        <v>0.26666666666666705</v>
      </c>
    </row>
    <row r="205" spans="2:8" ht="13.5">
      <c r="B205" s="19">
        <v>0.935</v>
      </c>
      <c r="C205" s="14">
        <f>$D$15*(EXP(-(B205-$D$7)*(B205-$D$7)/(2*$D$9*$D$9))/($D$9*SQRT(2*3.1415926)))</f>
        <v>0.08036075898407245</v>
      </c>
      <c r="D205" s="14">
        <f>$D$10*B205+$D$11</f>
        <v>1.7444444444444442</v>
      </c>
      <c r="E205" s="14">
        <f>-$D$10*B205+$D$12</f>
        <v>0.255555555555556</v>
      </c>
      <c r="F205" s="14">
        <f>0.25*(1-B205/$D$9)</f>
        <v>-1.3083333333333331</v>
      </c>
      <c r="G205" s="14">
        <f>IF(B205&lt;$D$7,IF(B205&lt;=$D$9,F205,D205),E205)</f>
        <v>0.255555555555556</v>
      </c>
      <c r="H205" s="14">
        <f>IF(G205&gt;0,G205/$D$14,0)</f>
        <v>0.255555555555556</v>
      </c>
    </row>
    <row r="206" spans="2:8" ht="13.5">
      <c r="B206" s="19">
        <v>0.94</v>
      </c>
      <c r="C206" s="14">
        <f>$D$15*(EXP(-(B206-$D$7)*(B206-$D$7)/(2*$D$9*$D$9))/($D$9*SQRT(2*3.1415926)))</f>
        <v>0.0745541707038921</v>
      </c>
      <c r="D206" s="14">
        <f>$D$10*B206+$D$11</f>
        <v>1.7555555555555553</v>
      </c>
      <c r="E206" s="14">
        <f>-$D$10*B206+$D$12</f>
        <v>0.2444444444444449</v>
      </c>
      <c r="F206" s="14">
        <f>0.25*(1-B206/$D$9)</f>
        <v>-1.3166666666666664</v>
      </c>
      <c r="G206" s="14">
        <f>IF(B206&lt;$D$7,IF(B206&lt;=$D$9,F206,D206),E206)</f>
        <v>0.2444444444444449</v>
      </c>
      <c r="H206" s="14">
        <f>IF(G206&gt;0,G206/$D$14,0)</f>
        <v>0.2444444444444449</v>
      </c>
    </row>
    <row r="207" spans="2:8" ht="13.5">
      <c r="B207" s="19">
        <v>0.9450000000000001</v>
      </c>
      <c r="C207" s="14">
        <f>$D$15*(EXP(-(B207-$D$7)*(B207-$D$7)/(2*$D$9*$D$9))/($D$9*SQRT(2*3.1415926)))</f>
        <v>0.06909033654440194</v>
      </c>
      <c r="D207" s="14">
        <f>$D$10*B207+$D$11</f>
        <v>1.7666666666666664</v>
      </c>
      <c r="E207" s="14">
        <f>-$D$10*B207+$D$12</f>
        <v>0.23333333333333384</v>
      </c>
      <c r="F207" s="14">
        <f>0.25*(1-B207/$D$9)</f>
        <v>-1.325</v>
      </c>
      <c r="G207" s="14">
        <f>IF(B207&lt;$D$7,IF(B207&lt;=$D$9,F207,D207),E207)</f>
        <v>0.23333333333333384</v>
      </c>
      <c r="H207" s="14">
        <f>IF(G207&gt;0,G207/$D$14,0)</f>
        <v>0.23333333333333384</v>
      </c>
    </row>
    <row r="208" spans="2:8" ht="13.5">
      <c r="B208" s="19">
        <v>0.95</v>
      </c>
      <c r="C208" s="14">
        <f>$D$15*(EXP(-(B208-$D$7)*(B208-$D$7)/(2*$D$9*$D$9))/($D$9*SQRT(2*3.1415926)))</f>
        <v>0.06395582760331264</v>
      </c>
      <c r="D208" s="14">
        <f>$D$10*B208+$D$11</f>
        <v>1.7777777777777775</v>
      </c>
      <c r="E208" s="14">
        <f>-$D$10*B208+$D$12</f>
        <v>0.22222222222222276</v>
      </c>
      <c r="F208" s="14">
        <f>0.25*(1-B208/$D$9)</f>
        <v>-1.333333333333333</v>
      </c>
      <c r="G208" s="14">
        <f>IF(B208&lt;$D$7,IF(B208&lt;=$D$9,F208,D208),E208)</f>
        <v>0.22222222222222276</v>
      </c>
      <c r="H208" s="14">
        <f>IF(G208&gt;0,G208/$D$14,0)</f>
        <v>0.22222222222222276</v>
      </c>
    </row>
    <row r="209" spans="2:8" ht="13.5">
      <c r="B209" s="19">
        <v>0.9550000000000001</v>
      </c>
      <c r="C209" s="14">
        <f>$D$15*(EXP(-(B209-$D$7)*(B209-$D$7)/(2*$D$9*$D$9))/($D$9*SQRT(2*3.1415926)))</f>
        <v>0.0591371497342084</v>
      </c>
      <c r="D209" s="14">
        <f>$D$10*B209+$D$11</f>
        <v>1.788888888888889</v>
      </c>
      <c r="E209" s="14">
        <f>-$D$10*B209+$D$12</f>
        <v>0.21111111111111125</v>
      </c>
      <c r="F209" s="14">
        <f>0.25*(1-B209/$D$9)</f>
        <v>-1.3416666666666666</v>
      </c>
      <c r="G209" s="14">
        <f>IF(B209&lt;$D$7,IF(B209&lt;=$D$9,F209,D209),E209)</f>
        <v>0.21111111111111125</v>
      </c>
      <c r="H209" s="14">
        <f>IF(G209&gt;0,G209/$D$14,0)</f>
        <v>0.21111111111111125</v>
      </c>
    </row>
    <row r="210" spans="2:8" ht="13.5">
      <c r="B210" s="19">
        <v>0.96</v>
      </c>
      <c r="C210" s="14">
        <f>$D$15*(EXP(-(B210-$D$7)*(B210-$D$7)/(2*$D$9*$D$9))/($D$9*SQRT(2*3.1415926)))</f>
        <v>0.054620806063043204</v>
      </c>
      <c r="D210" s="14">
        <f>$D$10*B210+$D$11</f>
        <v>1.7999999999999996</v>
      </c>
      <c r="E210" s="14">
        <f>-$D$10*B210+$D$12</f>
        <v>0.20000000000000062</v>
      </c>
      <c r="F210" s="14">
        <f>0.25*(1-B210/$D$9)</f>
        <v>-1.3499999999999996</v>
      </c>
      <c r="G210" s="14">
        <f>IF(B210&lt;$D$7,IF(B210&lt;=$D$9,F210,D210),E210)</f>
        <v>0.20000000000000062</v>
      </c>
      <c r="H210" s="14">
        <f>IF(G210&gt;0,G210/$D$14,0)</f>
        <v>0.20000000000000062</v>
      </c>
    </row>
    <row r="211" spans="2:8" ht="13.5">
      <c r="B211" s="19">
        <v>0.965</v>
      </c>
      <c r="C211" s="14">
        <f>$D$15*(EXP(-(B211-$D$7)*(B211-$D$7)/(2*$D$9*$D$9))/($D$9*SQRT(2*3.1415926)))</f>
        <v>0.05039335484317062</v>
      </c>
      <c r="D211" s="14">
        <f>$D$10*B211+$D$11</f>
        <v>1.8111111111111107</v>
      </c>
      <c r="E211" s="14">
        <f>-$D$10*B211+$D$12</f>
        <v>0.18888888888888955</v>
      </c>
      <c r="F211" s="14">
        <f>0.25*(1-B211/$D$9)</f>
        <v>-1.358333333333333</v>
      </c>
      <c r="G211" s="14">
        <f>IF(B211&lt;$D$7,IF(B211&lt;=$D$9,F211,D211),E211)</f>
        <v>0.18888888888888955</v>
      </c>
      <c r="H211" s="14">
        <f>IF(G211&gt;0,G211/$D$14,0)</f>
        <v>0.18888888888888955</v>
      </c>
    </row>
    <row r="212" spans="2:8" ht="13.5">
      <c r="B212" s="19">
        <v>0.97</v>
      </c>
      <c r="C212" s="14">
        <f>$D$15*(EXP(-(B212-$D$7)*(B212-$D$7)/(2*$D$9*$D$9))/($D$9*SQRT(2*3.1415926)))</f>
        <v>0.04644146262939644</v>
      </c>
      <c r="D212" s="14">
        <f>$D$10*B212+$D$11</f>
        <v>1.8222222222222217</v>
      </c>
      <c r="E212" s="14">
        <f>-$D$10*B212+$D$12</f>
        <v>0.17777777777777848</v>
      </c>
      <c r="F212" s="14">
        <f>0.25*(1-B212/$D$9)</f>
        <v>-1.3666666666666665</v>
      </c>
      <c r="G212" s="14">
        <f>IF(B212&lt;$D$7,IF(B212&lt;=$D$9,F212,D212),E212)</f>
        <v>0.17777777777777848</v>
      </c>
      <c r="H212" s="14">
        <f>IF(G212&gt;0,G212/$D$14,0)</f>
        <v>0.17777777777777848</v>
      </c>
    </row>
    <row r="213" spans="2:8" ht="13.5">
      <c r="B213" s="19">
        <v>0.975</v>
      </c>
      <c r="C213" s="14">
        <f>$D$15*(EXP(-(B213-$D$7)*(B213-$D$7)/(2*$D$9*$D$9))/($D$9*SQRT(2*3.1415926)))</f>
        <v>0.04275195278797286</v>
      </c>
      <c r="D213" s="14">
        <f>$D$10*B213+$D$11</f>
        <v>1.8333333333333328</v>
      </c>
      <c r="E213" s="14">
        <f>-$D$10*B213+$D$12</f>
        <v>0.1666666666666674</v>
      </c>
      <c r="F213" s="14">
        <f>0.25*(1-B213/$D$9)</f>
        <v>-1.3749999999999998</v>
      </c>
      <c r="G213" s="14">
        <f>IF(B213&lt;$D$7,IF(B213&lt;=$D$9,F213,D213),E213)</f>
        <v>0.1666666666666674</v>
      </c>
      <c r="H213" s="14">
        <f>IF(G213&gt;0,G213/$D$14,0)</f>
        <v>0.1666666666666674</v>
      </c>
    </row>
    <row r="214" spans="2:8" ht="13.5">
      <c r="B214" s="19">
        <v>0.98</v>
      </c>
      <c r="C214" s="14">
        <f>$D$15*(EXP(-(B214-$D$7)*(B214-$D$7)/(2*$D$9*$D$9))/($D$9*SQRT(2*3.1415926)))</f>
        <v>0.0393118493929745</v>
      </c>
      <c r="D214" s="14">
        <f>$D$10*B214+$D$11</f>
        <v>1.8444444444444443</v>
      </c>
      <c r="E214" s="14">
        <f>-$D$10*B214+$D$12</f>
        <v>0.1555555555555559</v>
      </c>
      <c r="F214" s="14">
        <f>0.25*(1-B214/$D$9)</f>
        <v>-1.383333333333333</v>
      </c>
      <c r="G214" s="14">
        <f>IF(B214&lt;$D$7,IF(B214&lt;=$D$9,F214,D214),E214)</f>
        <v>0.1555555555555559</v>
      </c>
      <c r="H214" s="14">
        <f>IF(G214&gt;0,G214/$D$14,0)</f>
        <v>0.1555555555555559</v>
      </c>
    </row>
    <row r="215" spans="2:8" ht="13.5">
      <c r="B215" s="19">
        <v>0.985</v>
      </c>
      <c r="C215" s="14">
        <f>$D$15*(EXP(-(B215-$D$7)*(B215-$D$7)/(2*$D$9*$D$9))/($D$9*SQRT(2*3.1415926)))</f>
        <v>0.03610841658998706</v>
      </c>
      <c r="D215" s="14">
        <f>$D$10*B215+$D$11</f>
        <v>1.8555555555555554</v>
      </c>
      <c r="E215" s="14">
        <f>-$D$10*B215+$D$12</f>
        <v>0.14444444444444482</v>
      </c>
      <c r="F215" s="14">
        <f>0.25*(1-B215/$D$9)</f>
        <v>-1.3916666666666664</v>
      </c>
      <c r="G215" s="14">
        <f>IF(B215&lt;$D$7,IF(B215&lt;=$D$9,F215,D215),E215)</f>
        <v>0.14444444444444482</v>
      </c>
      <c r="H215" s="14">
        <f>IF(G215&gt;0,G215/$D$14,0)</f>
        <v>0.14444444444444482</v>
      </c>
    </row>
    <row r="216" spans="2:8" ht="13.5">
      <c r="B216" s="19">
        <v>0.99</v>
      </c>
      <c r="C216" s="14">
        <f>$D$15*(EXP(-(B216-$D$7)*(B216-$D$7)/(2*$D$9*$D$9))/($D$9*SQRT(2*3.1415926)))</f>
        <v>0.03312919353545339</v>
      </c>
      <c r="D216" s="14">
        <f>$D$10*B216+$D$11</f>
        <v>1.8666666666666665</v>
      </c>
      <c r="E216" s="14">
        <f>-$D$10*B216+$D$12</f>
        <v>0.13333333333333375</v>
      </c>
      <c r="F216" s="14">
        <f>0.25*(1-B216/$D$9)</f>
        <v>-1.3999999999999997</v>
      </c>
      <c r="G216" s="14">
        <f>IF(B216&lt;$D$7,IF(B216&lt;=$D$9,F216,D216),E216)</f>
        <v>0.13333333333333375</v>
      </c>
      <c r="H216" s="14">
        <f>IF(G216&gt;0,G216/$D$14,0)</f>
        <v>0.13333333333333375</v>
      </c>
    </row>
    <row r="217" spans="2:8" ht="13.5">
      <c r="B217" s="19">
        <v>0.995</v>
      </c>
      <c r="C217" s="14">
        <f>$D$15*(EXP(-(B217-$D$7)*(B217-$D$7)/(2*$D$9*$D$9))/($D$9*SQRT(2*3.1415926)))</f>
        <v>0.030362025044336355</v>
      </c>
      <c r="D217" s="14">
        <f>$D$10*B217+$D$11</f>
        <v>1.8777777777777775</v>
      </c>
      <c r="E217" s="14">
        <f>-$D$10*B217+$D$12</f>
        <v>0.12222222222222268</v>
      </c>
      <c r="F217" s="14">
        <f>0.25*(1-B217/$D$9)</f>
        <v>-1.408333333333333</v>
      </c>
      <c r="G217" s="14">
        <f>IF(B217&lt;$D$7,IF(B217&lt;=$D$9,F217,D217),E217)</f>
        <v>0.12222222222222268</v>
      </c>
      <c r="H217" s="14">
        <f>IF(G217&gt;0,G217/$D$14,0)</f>
        <v>0.12222222222222268</v>
      </c>
    </row>
    <row r="218" spans="2:8" ht="13.5">
      <c r="B218" s="19">
        <v>1</v>
      </c>
      <c r="C218" s="14">
        <f>$D$15*(EXP(-(B218-$D$7)*(B218-$D$7)/(2*$D$9*$D$9))/($D$9*SQRT(2*3.1415926)))</f>
        <v>0.027795088099987212</v>
      </c>
      <c r="D218" s="14">
        <f>$D$10*B218+$D$11</f>
        <v>1.8888888888888886</v>
      </c>
      <c r="E218" s="14">
        <f>-$D$10*B218+$D$12</f>
        <v>0.1111111111111116</v>
      </c>
      <c r="F218" s="14">
        <f>0.25*(1-B218/$D$9)</f>
        <v>-1.4166666666666665</v>
      </c>
      <c r="G218" s="14">
        <f>IF(B218&lt;$D$7,IF(B218&lt;=$D$9,F218,D218),E218)</f>
        <v>0.1111111111111116</v>
      </c>
      <c r="H218" s="14">
        <f>IF(G218&gt;0,G218/$D$14,0)</f>
        <v>0.1111111111111116</v>
      </c>
    </row>
    <row r="219" ht="13.5">
      <c r="B219" s="19"/>
    </row>
    <row r="220" ht="13.5">
      <c r="B220" s="19"/>
    </row>
    <row r="221" ht="13.5">
      <c r="B221" s="19"/>
    </row>
    <row r="222" ht="13.5">
      <c r="B222" s="19"/>
    </row>
    <row r="223" ht="13.5">
      <c r="B223" s="19"/>
    </row>
    <row r="224" ht="13.5">
      <c r="B224" s="19"/>
    </row>
    <row r="225" ht="13.5">
      <c r="B225" s="19"/>
    </row>
    <row r="226" ht="13.5">
      <c r="B226" s="19"/>
    </row>
    <row r="227" ht="13.5">
      <c r="B227" s="19"/>
    </row>
    <row r="228" ht="13.5">
      <c r="B228" s="19"/>
    </row>
    <row r="229" ht="13.5">
      <c r="B229" s="19"/>
    </row>
    <row r="230" ht="13.5">
      <c r="B230" s="19"/>
    </row>
    <row r="231" ht="13.5">
      <c r="B231" s="19"/>
    </row>
    <row r="232" ht="13.5">
      <c r="B232" s="19"/>
    </row>
    <row r="233" ht="13.5">
      <c r="B233" s="19"/>
    </row>
    <row r="234" ht="13.5">
      <c r="B234" s="19"/>
    </row>
  </sheetData>
  <sheetProtection selectLockedCells="1" selectUnlockedCells="1"/>
  <mergeCells count="10">
    <mergeCell ref="B2:T2"/>
    <mergeCell ref="B3:T3"/>
    <mergeCell ref="E9:G9"/>
    <mergeCell ref="E10:G10"/>
    <mergeCell ref="E11:G11"/>
    <mergeCell ref="E12:G12"/>
    <mergeCell ref="C13:G13"/>
    <mergeCell ref="E14:G14"/>
    <mergeCell ref="E15:G15"/>
    <mergeCell ref="J19:K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34"/>
  <sheetViews>
    <sheetView tabSelected="1" workbookViewId="0" topLeftCell="A29">
      <selection activeCell="D56" sqref="D56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1.57421875" style="1" customWidth="1"/>
    <col min="4" max="4" width="10.140625" style="1" customWidth="1"/>
    <col min="5" max="5" width="8.140625" style="1" customWidth="1"/>
    <col min="6" max="6" width="10.28125" style="1" customWidth="1"/>
    <col min="7" max="7" width="13.28125" style="1" customWidth="1"/>
    <col min="8" max="8" width="8.57421875" style="1" customWidth="1"/>
    <col min="9" max="9" width="4.8515625" style="1" customWidth="1"/>
    <col min="10" max="16384" width="9.140625" style="1" customWidth="1"/>
  </cols>
  <sheetData>
    <row r="2" spans="2:20" ht="13.5"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1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3.5">
      <c r="B5" s="3" t="s">
        <v>2</v>
      </c>
      <c r="C5" s="3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3.5">
      <c r="B6"/>
      <c r="C6" s="5" t="s">
        <v>3</v>
      </c>
      <c r="D6" s="5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3.5">
      <c r="B7" s="6" t="s">
        <v>5</v>
      </c>
      <c r="C7" s="6" t="s">
        <v>6</v>
      </c>
      <c r="D7" s="7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3.5">
      <c r="B8" s="6" t="s">
        <v>7</v>
      </c>
      <c r="C8" s="6" t="s">
        <v>6</v>
      </c>
      <c r="D8" s="7">
        <v>0.25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3.5">
      <c r="B9" s="6" t="s">
        <v>8</v>
      </c>
      <c r="C9" s="5"/>
      <c r="D9" s="8">
        <f>D7*D8</f>
        <v>0.5</v>
      </c>
      <c r="E9" s="9" t="s">
        <v>9</v>
      </c>
      <c r="F9" s="9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3.5">
      <c r="B10" s="6" t="s">
        <v>10</v>
      </c>
      <c r="C10" s="5"/>
      <c r="D10" s="10">
        <f>1/(3*D9)</f>
        <v>0.6666666666666666</v>
      </c>
      <c r="E10" s="9" t="s">
        <v>11</v>
      </c>
      <c r="F10" s="9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3.5">
      <c r="B11" s="6" t="s">
        <v>12</v>
      </c>
      <c r="C11" s="5"/>
      <c r="D11" s="11">
        <f>$D$10*(3*$D$9-$D$7)</f>
        <v>-0.3333333333333333</v>
      </c>
      <c r="E11" s="9" t="s">
        <v>13</v>
      </c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3.5">
      <c r="B12" s="6" t="s">
        <v>14</v>
      </c>
      <c r="C12" s="5"/>
      <c r="D12" s="11">
        <f>$D$10*(3*$D$9+$D$7)</f>
        <v>2.333333333333333</v>
      </c>
      <c r="E12" s="9" t="s">
        <v>15</v>
      </c>
      <c r="F12" s="9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3.5">
      <c r="B13" s="6" t="s">
        <v>16</v>
      </c>
      <c r="C13" s="12" t="s">
        <v>17</v>
      </c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3.5">
      <c r="B14" s="6" t="s">
        <v>18</v>
      </c>
      <c r="C14" s="13"/>
      <c r="D14" s="14">
        <f>$D$10*D7+$D$11</f>
        <v>1</v>
      </c>
      <c r="E14" s="9" t="s">
        <v>19</v>
      </c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3.5">
      <c r="B15" s="6" t="s">
        <v>20</v>
      </c>
      <c r="C15" s="15">
        <v>0.41</v>
      </c>
      <c r="D15" s="11">
        <f>D9/C15</f>
        <v>1.2195121951219512</v>
      </c>
      <c r="E15" s="9" t="s">
        <v>21</v>
      </c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5:14" ht="13.5">
      <c r="E16" s="16"/>
      <c r="F16" s="16"/>
      <c r="G16" s="17"/>
      <c r="H16" s="17"/>
      <c r="I16" s="18"/>
      <c r="K16" s="16"/>
      <c r="N16" s="16"/>
    </row>
    <row r="17" spans="2:9" ht="13.5">
      <c r="B17" s="16" t="s">
        <v>22</v>
      </c>
      <c r="C17" s="16" t="s">
        <v>23</v>
      </c>
      <c r="D17" s="16" t="s">
        <v>24</v>
      </c>
      <c r="E17" s="16" t="s">
        <v>25</v>
      </c>
      <c r="F17" s="16" t="s">
        <v>16</v>
      </c>
      <c r="G17" s="16" t="s">
        <v>26</v>
      </c>
      <c r="H17" s="16" t="s">
        <v>27</v>
      </c>
      <c r="I17" s="16"/>
    </row>
    <row r="18" spans="2:9" ht="13.5">
      <c r="B18" s="23">
        <v>0</v>
      </c>
      <c r="C18" s="14">
        <f>$D$15*(EXP(-(B18-$D$7)*(B18-$D$7)/(2*$D$9*$D$9))/($D$9*SQRT(2*3.1415926)))</f>
        <v>0.0003264151875764247</v>
      </c>
      <c r="D18" s="14">
        <f>$D$10*B18+$D$11</f>
        <v>-0.3333333333333333</v>
      </c>
      <c r="E18" s="14">
        <f>-$D$10*B18+$D$12</f>
        <v>2.333333333333333</v>
      </c>
      <c r="F18" s="14">
        <f>0.25*(1-B18/$D$9)</f>
        <v>0.25</v>
      </c>
      <c r="G18" s="14">
        <f>IF(B18&lt;$D$7,IF(B18&lt;=$D$9,F18,D18),E18)</f>
        <v>0.25</v>
      </c>
      <c r="H18" s="14">
        <f>IF(G18&gt;0,G18/$D$14,0)</f>
        <v>0.25</v>
      </c>
      <c r="I18" s="20"/>
    </row>
    <row r="19" spans="2:12" ht="13.5">
      <c r="B19" s="23">
        <v>0.1</v>
      </c>
      <c r="C19" s="14">
        <f>$D$15*(EXP(-(B19-$D$7)*(B19-$D$7)/(2*$D$9*$D$9))/($D$9*SQRT(2*3.1415926)))</f>
        <v>0.0007120656787353636</v>
      </c>
      <c r="D19" s="14">
        <f>$D$10*B19+$D$11</f>
        <v>-0.26666666666666666</v>
      </c>
      <c r="E19" s="14">
        <f>-$D$10*B19+$D$12</f>
        <v>2.266666666666666</v>
      </c>
      <c r="F19" s="14">
        <f>0.25*(1-B19/$D$9)</f>
        <v>0.2</v>
      </c>
      <c r="G19" s="14">
        <f>IF(B19&lt;$D$7,IF(B19&lt;=$D$9,F19,D19),E19)</f>
        <v>0.2</v>
      </c>
      <c r="H19" s="14">
        <f>IF(G19&gt;0,G19/$D$14,0)</f>
        <v>0.2</v>
      </c>
      <c r="I19" s="20"/>
      <c r="J19" s="3"/>
      <c r="K19" s="3"/>
      <c r="L19"/>
    </row>
    <row r="20" spans="2:12" ht="13.5">
      <c r="B20" s="23">
        <v>0.2</v>
      </c>
      <c r="C20" s="14">
        <f>$D$15*(EXP(-(B20-$D$7)*(B20-$D$7)/(2*$D$9*$D$9))/($D$9*SQRT(2*3.1415926)))</f>
        <v>0.001492443744713982</v>
      </c>
      <c r="D20" s="14">
        <f>$D$10*B20+$D$11</f>
        <v>-0.19999999999999998</v>
      </c>
      <c r="E20" s="14">
        <f>-$D$10*B20+$D$12</f>
        <v>2.1999999999999997</v>
      </c>
      <c r="F20" s="14">
        <f>0.25*(1-B20/$D$9)</f>
        <v>0.15</v>
      </c>
      <c r="G20" s="14">
        <f>IF(B20&lt;$D$7,IF(B20&lt;=$D$9,F20,D20),E20)</f>
        <v>0.15</v>
      </c>
      <c r="H20" s="14">
        <f>IF(G20&gt;0,G20/$D$14,0)</f>
        <v>0.15</v>
      </c>
      <c r="I20" s="20"/>
      <c r="J20"/>
      <c r="K20" s="5"/>
      <c r="L20" s="5"/>
    </row>
    <row r="21" spans="2:12" ht="13.5">
      <c r="B21" s="23">
        <v>0.30000000000000004</v>
      </c>
      <c r="C21" s="14">
        <f>$D$15*(EXP(-(B21-$D$7)*(B21-$D$7)/(2*$D$9*$D$9))/($D$9*SQRT(2*3.1415926)))</f>
        <v>0.003005412631665162</v>
      </c>
      <c r="D21" s="14">
        <f>$D$10*B21+$D$11</f>
        <v>-0.1333333333333333</v>
      </c>
      <c r="E21" s="14">
        <f>-$D$10*B21+$D$12</f>
        <v>2.133333333333333</v>
      </c>
      <c r="F21" s="14">
        <f>0.25*(1-B21/$D$9)</f>
        <v>0.09999999999999998</v>
      </c>
      <c r="G21" s="14">
        <f>IF(B21&lt;$D$7,IF(B21&lt;=$D$9,F21,D21),E21)</f>
        <v>0.09999999999999998</v>
      </c>
      <c r="H21" s="14">
        <f>IF(G21&gt;0,G21/$D$14,0)</f>
        <v>0.09999999999999998</v>
      </c>
      <c r="I21" s="20"/>
      <c r="J21" s="6"/>
      <c r="K21" s="6"/>
      <c r="L21" s="21"/>
    </row>
    <row r="22" spans="2:12" ht="13.5">
      <c r="B22" s="23">
        <v>0.4</v>
      </c>
      <c r="C22" s="14">
        <f>$D$15*(EXP(-(B22-$D$7)*(B22-$D$7)/(2*$D$9*$D$9))/($D$9*SQRT(2*3.1415926)))</f>
        <v>0.005814849321460781</v>
      </c>
      <c r="D22" s="14">
        <f>$D$10*B22+$D$11</f>
        <v>-0.06666666666666665</v>
      </c>
      <c r="E22" s="14">
        <f>-$D$10*B22+$D$12</f>
        <v>2.0666666666666664</v>
      </c>
      <c r="F22" s="14">
        <f>0.25*(1-B22/$D$9)</f>
        <v>0.04999999999999999</v>
      </c>
      <c r="G22" s="14">
        <f>IF(B22&lt;$D$7,IF(B22&lt;=$D$9,F22,D22),E22)</f>
        <v>0.04999999999999999</v>
      </c>
      <c r="H22" s="14">
        <f>IF(G22&gt;0,G22/$D$14,0)</f>
        <v>0.04999999999999999</v>
      </c>
      <c r="I22" s="20"/>
      <c r="J22" s="6"/>
      <c r="K22" s="5"/>
      <c r="L22" s="10"/>
    </row>
    <row r="23" spans="2:12" ht="13.5">
      <c r="B23" s="23">
        <v>0.5</v>
      </c>
      <c r="C23" s="14">
        <f>$D$15*(EXP(-(B23-$D$7)*(B23-$D$7)/(2*$D$9*$D$9))/($D$9*SQRT(2*3.1415926)))</f>
        <v>0.010809386462774632</v>
      </c>
      <c r="D23" s="14">
        <f>$D$10*B23+$D$11</f>
        <v>0</v>
      </c>
      <c r="E23" s="14">
        <f>-$D$10*B23+$D$12</f>
        <v>1.9999999999999998</v>
      </c>
      <c r="F23" s="14">
        <f>0.25*(1-B23/$D$9)</f>
        <v>0</v>
      </c>
      <c r="G23" s="14">
        <f>IF(B23&lt;$D$7,IF(B23&lt;=$D$9,F23,D23),E23)</f>
        <v>0</v>
      </c>
      <c r="H23" s="14">
        <f>IF(G23&gt;0,G23/$D$14,0)</f>
        <v>0</v>
      </c>
      <c r="I23" s="20"/>
      <c r="J23" s="6"/>
      <c r="K23" s="5"/>
      <c r="L23" s="6"/>
    </row>
    <row r="24" spans="2:12" ht="13.5">
      <c r="B24" s="23">
        <v>0.6000000000000001</v>
      </c>
      <c r="C24" s="14">
        <f>$D$15*(EXP(-(B24-$D$7)*(B24-$D$7)/(2*$D$9*$D$9))/($D$9*SQRT(2*3.1415926)))</f>
        <v>0.0193059796353451</v>
      </c>
      <c r="D24" s="14">
        <f>$D$10*B24+$D$11</f>
        <v>0.06666666666666671</v>
      </c>
      <c r="E24" s="14">
        <f>-$D$10*B24+$D$12</f>
        <v>1.9333333333333331</v>
      </c>
      <c r="F24" s="14">
        <f>0.25*(1-B24/$D$9)</f>
        <v>-0.050000000000000044</v>
      </c>
      <c r="G24" s="14">
        <f>IF(B24&lt;$D$7,IF(B24&lt;=$D$9,F24,D24),E24)</f>
        <v>0.06666666666666671</v>
      </c>
      <c r="H24" s="14">
        <f>IF(G24&gt;0,G24/$D$14,0)</f>
        <v>0.06666666666666671</v>
      </c>
      <c r="I24" s="20"/>
      <c r="J24" s="6"/>
      <c r="K24" s="5"/>
      <c r="L24" s="6"/>
    </row>
    <row r="25" spans="2:9" ht="13.5">
      <c r="B25" s="23">
        <v>0.7</v>
      </c>
      <c r="C25" s="14">
        <f>$D$15*(EXP(-(B25-$D$7)*(B25-$D$7)/(2*$D$9*$D$9))/($D$9*SQRT(2*3.1415926)))</f>
        <v>0.033129193535453294</v>
      </c>
      <c r="D25" s="14">
        <f>$D$10*B25+$D$11</f>
        <v>0.1333333333333333</v>
      </c>
      <c r="E25" s="14">
        <f>-$D$10*B25+$D$12</f>
        <v>1.8666666666666665</v>
      </c>
      <c r="F25" s="14">
        <f>0.25*(1-B25/$D$9)</f>
        <v>-0.09999999999999998</v>
      </c>
      <c r="G25" s="14">
        <f>IF(B25&lt;$D$7,IF(B25&lt;=$D$9,F25,D25),E25)</f>
        <v>0.1333333333333333</v>
      </c>
      <c r="H25" s="14">
        <f>IF(G25&gt;0,G25/$D$14,0)</f>
        <v>0.1333333333333333</v>
      </c>
      <c r="I25" s="20"/>
    </row>
    <row r="26" spans="2:9" ht="13.5">
      <c r="B26" s="23">
        <v>0.8</v>
      </c>
      <c r="C26" s="14">
        <f>$D$15*(EXP(-(B26-$D$7)*(B26-$D$7)/(2*$D$9*$D$9))/($D$9*SQRT(2*3.1415926)))</f>
        <v>0.054620806063043044</v>
      </c>
      <c r="D26" s="14">
        <f>$D$10*B26+$D$11</f>
        <v>0.2</v>
      </c>
      <c r="E26" s="14">
        <f>-$D$10*B26+$D$12</f>
        <v>1.7999999999999998</v>
      </c>
      <c r="F26" s="14">
        <f>0.25*(1-B26/$D$9)</f>
        <v>-0.15000000000000002</v>
      </c>
      <c r="G26" s="14">
        <f>IF(B26&lt;$D$7,IF(B26&lt;=$D$9,F26,D26),E26)</f>
        <v>0.2</v>
      </c>
      <c r="H26" s="14">
        <f>IF(G26&gt;0,G26/$D$14,0)</f>
        <v>0.2</v>
      </c>
      <c r="I26" s="20"/>
    </row>
    <row r="27" spans="2:9" ht="13.5">
      <c r="B27" s="23">
        <v>0.9</v>
      </c>
      <c r="C27" s="14">
        <f>$D$15*(EXP(-(B27-$D$7)*(B27-$D$7)/(2*$D$9*$D$9))/($D$9*SQRT(2*3.1415926)))</f>
        <v>0.08652339792389531</v>
      </c>
      <c r="D27" s="14">
        <f>$D$10*B27+$D$11</f>
        <v>0.26666666666666666</v>
      </c>
      <c r="E27" s="14">
        <f>-$D$10*B27+$D$12</f>
        <v>1.733333333333333</v>
      </c>
      <c r="F27" s="14">
        <f>0.25*(1-B27/$D$9)</f>
        <v>-0.2</v>
      </c>
      <c r="G27" s="14">
        <f>IF(B27&lt;$D$7,IF(B27&lt;=$D$9,F27,D27),E27)</f>
        <v>0.26666666666666666</v>
      </c>
      <c r="H27" s="14">
        <f>IF(G27&gt;0,G27/$D$14,0)</f>
        <v>0.26666666666666666</v>
      </c>
      <c r="I27" s="20"/>
    </row>
    <row r="28" spans="2:9" ht="13.5">
      <c r="B28" s="23">
        <v>1</v>
      </c>
      <c r="C28" s="14">
        <f>$D$15*(EXP(-(B28-$D$7)*(B28-$D$7)/(2*$D$9*$D$9))/($D$9*SQRT(2*3.1415926)))</f>
        <v>0.13168528530166185</v>
      </c>
      <c r="D28" s="14">
        <f>$D$10*B28+$D$11</f>
        <v>0.3333333333333333</v>
      </c>
      <c r="E28" s="14">
        <f>-$D$10*B28+$D$12</f>
        <v>1.6666666666666665</v>
      </c>
      <c r="F28" s="14">
        <f>0.25*(1-B28/$D$9)</f>
        <v>-0.25</v>
      </c>
      <c r="G28" s="14">
        <f>IF(B28&lt;$D$7,IF(B28&lt;=$D$9,F28,D28),E28)</f>
        <v>0.3333333333333333</v>
      </c>
      <c r="H28" s="14">
        <f>IF(G28&gt;0,G28/$D$14,0)</f>
        <v>0.3333333333333333</v>
      </c>
      <c r="I28" s="20"/>
    </row>
    <row r="29" spans="2:9" ht="13.5">
      <c r="B29" s="23">
        <v>1.1</v>
      </c>
      <c r="C29" s="14">
        <f>$D$15*(EXP(-(B29-$D$7)*(B29-$D$7)/(2*$D$9*$D$9))/($D$9*SQRT(2*3.1415926)))</f>
        <v>0.19256136335186935</v>
      </c>
      <c r="D29" s="14">
        <f>$D$10*B29+$D$11</f>
        <v>0.4000000000000001</v>
      </c>
      <c r="E29" s="14">
        <f>-$D$10*B29+$D$12</f>
        <v>1.5999999999999996</v>
      </c>
      <c r="F29" s="14">
        <f>0.25*(1-B29/$D$9)</f>
        <v>-0.30000000000000004</v>
      </c>
      <c r="G29" s="14">
        <f>IF(B29&lt;$D$7,IF(B29&lt;=$D$9,F29,D29),E29)</f>
        <v>0.4000000000000001</v>
      </c>
      <c r="H29" s="14">
        <f>IF(G29&gt;0,G29/$D$14,0)</f>
        <v>0.4000000000000001</v>
      </c>
      <c r="I29" s="20"/>
    </row>
    <row r="30" spans="2:9" ht="13.5">
      <c r="B30" s="23">
        <v>1.2000000000000002</v>
      </c>
      <c r="C30" s="14">
        <f>$D$15*(EXP(-(B30-$D$7)*(B30-$D$7)/(2*$D$9*$D$9))/($D$9*SQRT(2*3.1415926)))</f>
        <v>0.27053862347684965</v>
      </c>
      <c r="D30" s="14">
        <f>$D$10*B30+$D$11</f>
        <v>0.46666666666666673</v>
      </c>
      <c r="E30" s="14">
        <f>-$D$10*B30+$D$12</f>
        <v>1.533333333333333</v>
      </c>
      <c r="F30" s="14">
        <f>0.25*(1-B30/$D$9)</f>
        <v>-0.3500000000000001</v>
      </c>
      <c r="G30" s="14">
        <f>IF(B30&lt;$D$7,IF(B30&lt;=$D$9,F30,D30),E30)</f>
        <v>0.46666666666666673</v>
      </c>
      <c r="H30" s="14">
        <f>IF(G30&gt;0,G30/$D$14,0)</f>
        <v>0.46666666666666673</v>
      </c>
      <c r="I30" s="20"/>
    </row>
    <row r="31" spans="2:9" ht="13.5">
      <c r="B31" s="23">
        <v>1.3</v>
      </c>
      <c r="C31" s="14">
        <f>$D$15*(EXP(-(B31-$D$7)*(B31-$D$7)/(2*$D$9*$D$9))/($D$9*SQRT(2*3.1415926)))</f>
        <v>0.36518894368971333</v>
      </c>
      <c r="D31" s="14">
        <f>$D$10*B31+$D$11</f>
        <v>0.5333333333333334</v>
      </c>
      <c r="E31" s="14">
        <f>-$D$10*B31+$D$12</f>
        <v>1.4666666666666663</v>
      </c>
      <c r="F31" s="14">
        <f>0.25*(1-B31/$D$9)</f>
        <v>-0.4</v>
      </c>
      <c r="G31" s="14">
        <f>IF(B31&lt;$D$7,IF(B31&lt;=$D$9,F31,D31),E31)</f>
        <v>0.5333333333333334</v>
      </c>
      <c r="H31" s="14">
        <f>IF(G31&gt;0,G31/$D$14,0)</f>
        <v>0.5333333333333334</v>
      </c>
      <c r="I31" s="20"/>
    </row>
    <row r="32" spans="2:9" ht="13.5">
      <c r="B32" s="23">
        <v>1.4</v>
      </c>
      <c r="C32" s="14">
        <f>$D$15*(EXP(-(B32-$D$7)*(B32-$D$7)/(2*$D$9*$D$9))/($D$9*SQRT(2*3.1415926)))</f>
        <v>0.47362452838888147</v>
      </c>
      <c r="D32" s="14">
        <f>$D$10*B32+$D$11</f>
        <v>0.5999999999999999</v>
      </c>
      <c r="E32" s="14">
        <f>-$D$10*B32+$D$12</f>
        <v>1.4</v>
      </c>
      <c r="F32" s="14">
        <f>0.25*(1-B32/$D$9)</f>
        <v>-0.44999999999999996</v>
      </c>
      <c r="G32" s="14">
        <f>IF(B32&lt;$D$7,IF(B32&lt;=$D$9,F32,D32),E32)</f>
        <v>0.5999999999999999</v>
      </c>
      <c r="H32" s="14">
        <f>IF(G32&gt;0,G32/$D$14,0)</f>
        <v>0.5999999999999999</v>
      </c>
      <c r="I32" s="20"/>
    </row>
    <row r="33" spans="2:9" ht="13.5">
      <c r="B33" s="23">
        <v>1.5</v>
      </c>
      <c r="C33" s="14">
        <f>$D$15*(EXP(-(B33-$D$7)*(B33-$D$7)/(2*$D$9*$D$9))/($D$9*SQRT(2*3.1415926)))</f>
        <v>0.5901725038608077</v>
      </c>
      <c r="D33" s="14">
        <f>$D$10*B33+$D$11</f>
        <v>0.6666666666666667</v>
      </c>
      <c r="E33" s="14">
        <f>-$D$10*B33+$D$12</f>
        <v>1.333333333333333</v>
      </c>
      <c r="F33" s="14">
        <f>0.25*(1-B33/$D$9)</f>
        <v>-0.5</v>
      </c>
      <c r="G33" s="14">
        <f>IF(B33&lt;$D$7,IF(B33&lt;=$D$9,F33,D33),E33)</f>
        <v>0.6666666666666667</v>
      </c>
      <c r="H33" s="14">
        <f>IF(G33&gt;0,G33/$D$14,0)</f>
        <v>0.6666666666666667</v>
      </c>
      <c r="I33" s="20"/>
    </row>
    <row r="34" spans="2:9" ht="13.5">
      <c r="B34" s="23">
        <v>1.6</v>
      </c>
      <c r="C34" s="14">
        <f>$D$15*(EXP(-(B34-$D$7)*(B34-$D$7)/(2*$D$9*$D$9))/($D$9*SQRT(2*3.1415926)))</f>
        <v>0.7065647688592326</v>
      </c>
      <c r="D34" s="14">
        <f>$D$10*B34+$D$11</f>
        <v>0.7333333333333334</v>
      </c>
      <c r="E34" s="14">
        <f>-$D$10*B34+$D$12</f>
        <v>1.2666666666666664</v>
      </c>
      <c r="F34" s="14">
        <f>0.25*(1-B34/$D$9)</f>
        <v>-0.55</v>
      </c>
      <c r="G34" s="14">
        <f>IF(B34&lt;$D$7,IF(B34&lt;=$D$9,F34,D34),E34)</f>
        <v>0.7333333333333334</v>
      </c>
      <c r="H34" s="14">
        <f>IF(G34&gt;0,G34/$D$14,0)</f>
        <v>0.7333333333333334</v>
      </c>
      <c r="I34" s="20"/>
    </row>
    <row r="35" spans="2:9" ht="13.5">
      <c r="B35" s="23">
        <v>1.7000000000000002</v>
      </c>
      <c r="C35" s="14">
        <f>$D$15*(EXP(-(B35-$D$7)*(B35-$D$7)/(2*$D$9*$D$9))/($D$9*SQRT(2*3.1415926)))</f>
        <v>0.8127429408143882</v>
      </c>
      <c r="D35" s="14">
        <f>$D$10*B35+$D$11</f>
        <v>0.8</v>
      </c>
      <c r="E35" s="14">
        <f>-$D$10*B35+$D$12</f>
        <v>1.1999999999999997</v>
      </c>
      <c r="F35" s="14">
        <f>0.25*(1-B35/$D$9)</f>
        <v>-0.6000000000000001</v>
      </c>
      <c r="G35" s="14">
        <f>IF(B35&lt;$D$7,IF(B35&lt;=$D$9,F35,D35),E35)</f>
        <v>0.8</v>
      </c>
      <c r="H35" s="14">
        <f>IF(G35&gt;0,G35/$D$14,0)</f>
        <v>0.8</v>
      </c>
      <c r="I35" s="20"/>
    </row>
    <row r="36" spans="2:9" ht="13.5">
      <c r="B36" s="23">
        <v>1.8</v>
      </c>
      <c r="C36" s="14">
        <f>$D$15*(EXP(-(B36-$D$7)*(B36-$D$7)/(2*$D$9*$D$9))/($D$9*SQRT(2*3.1415926)))</f>
        <v>0.898219862059339</v>
      </c>
      <c r="D36" s="14">
        <f>$D$10*B36+$D$11</f>
        <v>0.8666666666666667</v>
      </c>
      <c r="E36" s="14">
        <f>-$D$10*B36+$D$12</f>
        <v>1.133333333333333</v>
      </c>
      <c r="F36" s="14">
        <f>0.25*(1-B36/$D$9)</f>
        <v>-0.65</v>
      </c>
      <c r="G36" s="14">
        <f>IF(B36&lt;$D$7,IF(B36&lt;=$D$9,F36,D36),E36)</f>
        <v>0.8666666666666667</v>
      </c>
      <c r="H36" s="14">
        <f>IF(G36&gt;0,G36/$D$14,0)</f>
        <v>0.8666666666666667</v>
      </c>
      <c r="I36" s="20"/>
    </row>
    <row r="37" spans="2:9" ht="13.5">
      <c r="B37" s="23">
        <v>1.9</v>
      </c>
      <c r="C37" s="14">
        <f>$D$15*(EXP(-(B37-$D$7)*(B37-$D$7)/(2*$D$9*$D$9))/($D$9*SQRT(2*3.1415926)))</f>
        <v>0.9537626763675378</v>
      </c>
      <c r="D37" s="14">
        <f>$D$10*B37+$D$11</f>
        <v>0.9333333333333333</v>
      </c>
      <c r="E37" s="14">
        <f>-$D$10*B37+$D$12</f>
        <v>1.0666666666666664</v>
      </c>
      <c r="F37" s="14">
        <f>0.25*(1-B37/$D$9)</f>
        <v>-0.7</v>
      </c>
      <c r="G37" s="14">
        <f>IF(B37&lt;$D$7,IF(B37&lt;=$D$9,F37,D37),E37)</f>
        <v>0.9333333333333333</v>
      </c>
      <c r="H37" s="14">
        <f>IF(G37&gt;0,G37/$D$14,0)</f>
        <v>0.9333333333333333</v>
      </c>
      <c r="I37" s="20"/>
    </row>
    <row r="38" spans="2:9" ht="13.5">
      <c r="B38" s="23">
        <v>2</v>
      </c>
      <c r="C38" s="14">
        <f>$D$15*(EXP(-(B38-$D$7)*(B38-$D$7)/(2*$D$9*$D$9))/($D$9*SQRT(2*3.1415926)))</f>
        <v>0.9730299604976671</v>
      </c>
      <c r="D38" s="14">
        <f>$D$10*B38+$D$11</f>
        <v>1</v>
      </c>
      <c r="E38" s="14">
        <f>-$D$10*B38+$D$12</f>
        <v>0.9999999999999998</v>
      </c>
      <c r="F38" s="14">
        <f>0.25*(1-B38/$D$9)</f>
        <v>-0.75</v>
      </c>
      <c r="G38" s="14">
        <f>IF(B38&lt;$D$7,IF(B38&lt;=$D$9,F38,D38),E38)</f>
        <v>0.9999999999999998</v>
      </c>
      <c r="H38" s="14">
        <f>IF(G38&gt;0,G38/$D$14,0)</f>
        <v>0.9999999999999998</v>
      </c>
      <c r="I38" s="22"/>
    </row>
    <row r="39" spans="2:9" ht="13.5">
      <c r="B39" s="23">
        <v>2.1</v>
      </c>
      <c r="C39" s="14">
        <f>$D$15*(EXP(-(B39-$D$7)*(B39-$D$7)/(2*$D$9*$D$9))/($D$9*SQRT(2*3.1415926)))</f>
        <v>0.9537626763675378</v>
      </c>
      <c r="D39" s="14">
        <f>$D$10*B39+$D$11</f>
        <v>1.0666666666666667</v>
      </c>
      <c r="E39" s="14">
        <f>-$D$10*B39+$D$12</f>
        <v>0.9333333333333331</v>
      </c>
      <c r="F39" s="14">
        <f>0.25*(1-B39/$D$9)</f>
        <v>-0.8</v>
      </c>
      <c r="G39" s="14">
        <f>IF(B39&lt;$D$7,IF(B39&lt;=$D$9,F39,D39),E39)</f>
        <v>0.9333333333333331</v>
      </c>
      <c r="H39" s="14">
        <f>IF(G39&gt;0,G39/$D$14,0)</f>
        <v>0.9333333333333331</v>
      </c>
      <c r="I39" s="20"/>
    </row>
    <row r="40" spans="2:9" ht="13.5">
      <c r="B40" s="23">
        <v>2.2</v>
      </c>
      <c r="C40" s="14">
        <f>$D$15*(EXP(-(B40-$D$7)*(B40-$D$7)/(2*$D$9*$D$9))/($D$9*SQRT(2*3.1415926)))</f>
        <v>0.8982198620593389</v>
      </c>
      <c r="D40" s="14">
        <f>$D$10*B40+$D$11</f>
        <v>1.1333333333333335</v>
      </c>
      <c r="E40" s="14">
        <f>-$D$10*B40+$D$12</f>
        <v>0.8666666666666663</v>
      </c>
      <c r="F40" s="14">
        <f>0.25*(1-B40/$D$9)</f>
        <v>-0.8500000000000001</v>
      </c>
      <c r="G40" s="14">
        <f>IF(B40&lt;$D$7,IF(B40&lt;=$D$9,F40,D40),E40)</f>
        <v>0.8666666666666663</v>
      </c>
      <c r="H40" s="14">
        <f>IF(G40&gt;0,G40/$D$14,0)</f>
        <v>0.8666666666666663</v>
      </c>
      <c r="I40" s="20"/>
    </row>
    <row r="41" spans="2:9" ht="13.5">
      <c r="B41" s="23">
        <v>2.3000000000000003</v>
      </c>
      <c r="C41" s="14">
        <f>$D$15*(EXP(-(B41-$D$7)*(B41-$D$7)/(2*$D$9*$D$9))/($D$9*SQRT(2*3.1415926)))</f>
        <v>0.8127429408143878</v>
      </c>
      <c r="D41" s="14">
        <f>$D$10*B41+$D$11</f>
        <v>1.2000000000000002</v>
      </c>
      <c r="E41" s="14">
        <f>-$D$10*B41+$D$12</f>
        <v>0.7999999999999996</v>
      </c>
      <c r="F41" s="14">
        <f>0.25*(1-B41/$D$9)</f>
        <v>-0.9000000000000001</v>
      </c>
      <c r="G41" s="14">
        <f>IF(B41&lt;$D$7,IF(B41&lt;=$D$9,F41,D41),E41)</f>
        <v>0.7999999999999996</v>
      </c>
      <c r="H41" s="14">
        <f>IF(G41&gt;0,G41/$D$14,0)</f>
        <v>0.7999999999999996</v>
      </c>
      <c r="I41" s="20"/>
    </row>
    <row r="42" spans="2:9" ht="13.5">
      <c r="B42" s="23">
        <v>2.4000000000000004</v>
      </c>
      <c r="C42" s="14">
        <f>$D$15*(EXP(-(B42-$D$7)*(B42-$D$7)/(2*$D$9*$D$9))/($D$9*SQRT(2*3.1415926)))</f>
        <v>0.706564768859232</v>
      </c>
      <c r="D42" s="14">
        <f>$D$10*B42+$D$11</f>
        <v>1.2666666666666668</v>
      </c>
      <c r="E42" s="14">
        <f>-$D$10*B42+$D$12</f>
        <v>0.733333333333333</v>
      </c>
      <c r="F42" s="14">
        <f>0.25*(1-B42/$D$9)</f>
        <v>-0.9500000000000002</v>
      </c>
      <c r="G42" s="14">
        <f>IF(B42&lt;$D$7,IF(B42&lt;=$D$9,F42,D42),E42)</f>
        <v>0.733333333333333</v>
      </c>
      <c r="H42" s="14">
        <f>IF(G42&gt;0,G42/$D$14,0)</f>
        <v>0.733333333333333</v>
      </c>
      <c r="I42" s="20"/>
    </row>
    <row r="43" spans="2:9" ht="13.5">
      <c r="B43" s="23">
        <v>2.5</v>
      </c>
      <c r="C43" s="14">
        <f>$D$15*(EXP(-(B43-$D$7)*(B43-$D$7)/(2*$D$9*$D$9))/($D$9*SQRT(2*3.1415926)))</f>
        <v>0.5901725038608077</v>
      </c>
      <c r="D43" s="14">
        <f>$D$10*B43+$D$11</f>
        <v>1.3333333333333333</v>
      </c>
      <c r="E43" s="14">
        <f>-$D$10*B43+$D$12</f>
        <v>0.6666666666666665</v>
      </c>
      <c r="F43" s="14">
        <f>0.25*(1-B43/$D$9)</f>
        <v>-1</v>
      </c>
      <c r="G43" s="14">
        <f>IF(B43&lt;$D$7,IF(B43&lt;=$D$9,F43,D43),E43)</f>
        <v>0.6666666666666665</v>
      </c>
      <c r="H43" s="14">
        <f>IF(G43&gt;0,G43/$D$14,0)</f>
        <v>0.6666666666666665</v>
      </c>
      <c r="I43" s="20"/>
    </row>
    <row r="44" spans="2:9" ht="13.5">
      <c r="B44" s="23">
        <v>2.6</v>
      </c>
      <c r="C44" s="14">
        <f>$D$15*(EXP(-(B44-$D$7)*(B44-$D$7)/(2*$D$9*$D$9))/($D$9*SQRT(2*3.1415926)))</f>
        <v>0.47362452838888147</v>
      </c>
      <c r="D44" s="14">
        <f>$D$10*B44+$D$11</f>
        <v>1.4000000000000001</v>
      </c>
      <c r="E44" s="14">
        <f>-$D$10*B44+$D$12</f>
        <v>0.5999999999999996</v>
      </c>
      <c r="F44" s="14">
        <f>0.25*(1-B44/$D$9)</f>
        <v>-1.05</v>
      </c>
      <c r="G44" s="14">
        <f>IF(B44&lt;$D$7,IF(B44&lt;=$D$9,F44,D44),E44)</f>
        <v>0.5999999999999996</v>
      </c>
      <c r="H44" s="14">
        <f>IF(G44&gt;0,G44/$D$14,0)</f>
        <v>0.5999999999999996</v>
      </c>
      <c r="I44" s="20"/>
    </row>
    <row r="45" spans="2:9" ht="13.5">
      <c r="B45" s="23">
        <v>2.7</v>
      </c>
      <c r="C45" s="14">
        <f>$D$15*(EXP(-(B45-$D$7)*(B45-$D$7)/(2*$D$9*$D$9))/($D$9*SQRT(2*3.1415926)))</f>
        <v>0.3651889436897131</v>
      </c>
      <c r="D45" s="14">
        <f>$D$10*B45+$D$11</f>
        <v>1.4666666666666668</v>
      </c>
      <c r="E45" s="14">
        <f>-$D$10*B45+$D$12</f>
        <v>0.533333333333333</v>
      </c>
      <c r="F45" s="14">
        <f>0.25*(1-B45/$D$9)</f>
        <v>-1.1</v>
      </c>
      <c r="G45" s="14">
        <f>IF(B45&lt;$D$7,IF(B45&lt;=$D$9,F45,D45),E45)</f>
        <v>0.533333333333333</v>
      </c>
      <c r="H45" s="14">
        <f>IF(G45&gt;0,G45/$D$14,0)</f>
        <v>0.533333333333333</v>
      </c>
      <c r="I45" s="20"/>
    </row>
    <row r="46" spans="2:9" ht="13.5">
      <c r="B46" s="23">
        <v>2.8</v>
      </c>
      <c r="C46" s="14">
        <f>$D$15*(EXP(-(B46-$D$7)*(B46-$D$7)/(2*$D$9*$D$9))/($D$9*SQRT(2*3.1415926)))</f>
        <v>0.27053862347684965</v>
      </c>
      <c r="D46" s="14">
        <f>$D$10*B46+$D$11</f>
        <v>1.5333333333333332</v>
      </c>
      <c r="E46" s="14">
        <f>-$D$10*B46+$D$12</f>
        <v>0.46666666666666656</v>
      </c>
      <c r="F46" s="14">
        <f>0.25*(1-B46/$D$9)</f>
        <v>-1.15</v>
      </c>
      <c r="G46" s="14">
        <f>IF(B46&lt;$D$7,IF(B46&lt;=$D$9,F46,D46),E46)</f>
        <v>0.46666666666666656</v>
      </c>
      <c r="H46" s="14">
        <f>IF(G46&gt;0,G46/$D$14,0)</f>
        <v>0.46666666666666656</v>
      </c>
      <c r="I46" s="20"/>
    </row>
    <row r="47" spans="2:9" ht="13.5">
      <c r="B47" s="23">
        <v>2.9000000000000004</v>
      </c>
      <c r="C47" s="14">
        <f>$D$15*(EXP(-(B47-$D$7)*(B47-$D$7)/(2*$D$9*$D$9))/($D$9*SQRT(2*3.1415926)))</f>
        <v>0.19256136335186905</v>
      </c>
      <c r="D47" s="14">
        <f>$D$10*B47+$D$11</f>
        <v>1.6000000000000003</v>
      </c>
      <c r="E47" s="14">
        <f>-$D$10*B47+$D$12</f>
        <v>0.39999999999999947</v>
      </c>
      <c r="F47" s="14">
        <f>0.25*(1-B47/$D$9)</f>
        <v>-1.2000000000000002</v>
      </c>
      <c r="G47" s="14">
        <f>IF(B47&lt;$D$7,IF(B47&lt;=$D$9,F47,D47),E47)</f>
        <v>0.39999999999999947</v>
      </c>
      <c r="H47" s="14">
        <f>IF(G47&gt;0,G47/$D$14,0)</f>
        <v>0.39999999999999947</v>
      </c>
      <c r="I47" s="20"/>
    </row>
    <row r="48" spans="2:9" ht="13.5">
      <c r="B48" s="23">
        <v>3</v>
      </c>
      <c r="C48" s="14">
        <f>$D$15*(EXP(-(B48-$D$7)*(B48-$D$7)/(2*$D$9*$D$9))/($D$9*SQRT(2*3.1415926)))</f>
        <v>0.13168528530166185</v>
      </c>
      <c r="D48" s="14">
        <f>$D$10*B48+$D$11</f>
        <v>1.6666666666666667</v>
      </c>
      <c r="E48" s="14">
        <f>-$D$10*B48+$D$12</f>
        <v>0.33333333333333304</v>
      </c>
      <c r="F48" s="14">
        <f>0.25*(1-B48/$D$9)</f>
        <v>-1.25</v>
      </c>
      <c r="G48" s="14">
        <f>IF(B48&lt;$D$7,IF(B48&lt;=$D$9,F48,D48),E48)</f>
        <v>0.33333333333333304</v>
      </c>
      <c r="H48" s="14">
        <f>IF(G48&gt;0,G48/$D$14,0)</f>
        <v>0.33333333333333304</v>
      </c>
      <c r="I48" s="22"/>
    </row>
    <row r="49" spans="2:9" ht="13.5">
      <c r="B49" s="23">
        <v>3.1</v>
      </c>
      <c r="C49" s="14">
        <f>$D$15*(EXP(-(B49-$D$7)*(B49-$D$7)/(2*$D$9*$D$9))/($D$9*SQRT(2*3.1415926)))</f>
        <v>0.08652339792389531</v>
      </c>
      <c r="D49" s="14">
        <f>$D$10*B49+$D$11</f>
        <v>1.7333333333333332</v>
      </c>
      <c r="E49" s="14">
        <f>-$D$10*B49+$D$12</f>
        <v>0.2666666666666666</v>
      </c>
      <c r="F49" s="14">
        <f>0.25*(1-B49/$D$9)</f>
        <v>-1.3</v>
      </c>
      <c r="G49" s="14">
        <f>IF(B49&lt;$D$7,IF(B49&lt;=$D$9,F49,D49),E49)</f>
        <v>0.2666666666666666</v>
      </c>
      <c r="H49" s="14">
        <f>IF(G49&gt;0,G49/$D$14,0)</f>
        <v>0.2666666666666666</v>
      </c>
      <c r="I49" s="20"/>
    </row>
    <row r="50" spans="2:9" ht="13.5">
      <c r="B50" s="23">
        <v>3.2</v>
      </c>
      <c r="C50" s="14">
        <f>$D$15*(EXP(-(B50-$D$7)*(B50-$D$7)/(2*$D$9*$D$9))/($D$9*SQRT(2*3.1415926)))</f>
        <v>0.054620806063043</v>
      </c>
      <c r="D50" s="14">
        <f>$D$10*B50+$D$11</f>
        <v>1.8</v>
      </c>
      <c r="E50" s="14">
        <f>-$D$10*B50+$D$12</f>
        <v>0.19999999999999973</v>
      </c>
      <c r="F50" s="14">
        <f>0.25*(1-B50/$D$9)</f>
        <v>-1.35</v>
      </c>
      <c r="G50" s="14">
        <f>IF(B50&lt;$D$7,IF(B50&lt;=$D$9,F50,D50),E50)</f>
        <v>0.19999999999999973</v>
      </c>
      <c r="H50" s="14">
        <f>IF(G50&gt;0,G50/$D$14,0)</f>
        <v>0.19999999999999973</v>
      </c>
      <c r="I50" s="20"/>
    </row>
    <row r="51" spans="2:9" ht="13.5">
      <c r="B51" s="23">
        <v>3.3</v>
      </c>
      <c r="C51" s="14">
        <f>$D$15*(EXP(-(B51-$D$7)*(B51-$D$7)/(2*$D$9*$D$9))/($D$9*SQRT(2*3.1415926)))</f>
        <v>0.03312919353545334</v>
      </c>
      <c r="D51" s="14">
        <f>$D$10*B51+$D$11</f>
        <v>1.8666666666666665</v>
      </c>
      <c r="E51" s="14">
        <f>-$D$10*B51+$D$12</f>
        <v>0.1333333333333333</v>
      </c>
      <c r="F51" s="14">
        <f>0.25*(1-B51/$D$9)</f>
        <v>-1.4</v>
      </c>
      <c r="G51" s="14">
        <f>IF(B51&lt;$D$7,IF(B51&lt;=$D$9,F51,D51),E51)</f>
        <v>0.1333333333333333</v>
      </c>
      <c r="H51" s="14">
        <f>IF(G51&gt;0,G51/$D$14,0)</f>
        <v>0.1333333333333333</v>
      </c>
      <c r="I51" s="20"/>
    </row>
    <row r="52" spans="2:9" ht="13.5">
      <c r="B52" s="23">
        <v>3.4000000000000004</v>
      </c>
      <c r="C52" s="14">
        <f>$D$15*(EXP(-(B52-$D$7)*(B52-$D$7)/(2*$D$9*$D$9))/($D$9*SQRT(2*3.1415926)))</f>
        <v>0.01930597963534505</v>
      </c>
      <c r="D52" s="14">
        <f>$D$10*B52+$D$11</f>
        <v>1.9333333333333333</v>
      </c>
      <c r="E52" s="14">
        <f>-$D$10*B52+$D$12</f>
        <v>0.06666666666666643</v>
      </c>
      <c r="F52" s="14">
        <f>0.25*(1-B52/$D$9)</f>
        <v>-1.4500000000000002</v>
      </c>
      <c r="G52" s="14">
        <f>IF(B52&lt;$D$7,IF(B52&lt;=$D$9,F52,D52),E52)</f>
        <v>0.06666666666666643</v>
      </c>
      <c r="H52" s="14">
        <f>IF(G52&gt;0,G52/$D$14,0)</f>
        <v>0.06666666666666643</v>
      </c>
      <c r="I52" s="20"/>
    </row>
    <row r="53" spans="2:9" ht="13.5">
      <c r="B53" s="23">
        <v>3.5</v>
      </c>
      <c r="C53" s="14">
        <f>$D$15*(EXP(-(B53-$D$7)*(B53-$D$7)/(2*$D$9*$D$9))/($D$9*SQRT(2*3.1415926)))</f>
        <v>0.010809386462774632</v>
      </c>
      <c r="D53" s="14">
        <f>$D$10*B53+$D$11</f>
        <v>1.9999999999999998</v>
      </c>
      <c r="E53" s="14">
        <f>-$D$10*B53+$D$12</f>
        <v>0</v>
      </c>
      <c r="F53" s="14">
        <f>0.25*(1-B53/$D$9)</f>
        <v>-1.5</v>
      </c>
      <c r="G53" s="14">
        <f>IF(B53&lt;$D$7,IF(B53&lt;=$D$9,F53,D53),E53)</f>
        <v>0</v>
      </c>
      <c r="H53" s="14">
        <f>IF(G53&gt;0,G53/$D$14,0)</f>
        <v>0</v>
      </c>
      <c r="I53" s="20"/>
    </row>
    <row r="54" spans="2:9" ht="13.5">
      <c r="B54" s="23">
        <v>3.6</v>
      </c>
      <c r="C54" s="14">
        <f>$D$15*(EXP(-(B54-$D$7)*(B54-$D$7)/(2*$D$9*$D$9))/($D$9*SQRT(2*3.1415926)))</f>
        <v>0.005814849321460781</v>
      </c>
      <c r="D54" s="14">
        <f>$D$10*B54+$D$11</f>
        <v>2.0666666666666664</v>
      </c>
      <c r="E54" s="14">
        <f>-$D$10*B54+$D$12</f>
        <v>-0.06666666666666687</v>
      </c>
      <c r="F54" s="14">
        <f>0.25*(1-B54/$D$9)</f>
        <v>-1.55</v>
      </c>
      <c r="G54" s="14">
        <f>IF(B54&lt;$D$7,IF(B54&lt;=$D$9,F54,D54),E54)</f>
        <v>-0.06666666666666687</v>
      </c>
      <c r="H54" s="14">
        <f>IF(G54&gt;0,G54/$D$14,0)</f>
        <v>0</v>
      </c>
      <c r="I54" s="20"/>
    </row>
    <row r="55" spans="2:9" ht="13.5">
      <c r="B55" s="23">
        <v>3.7</v>
      </c>
      <c r="C55" s="14">
        <f>$D$15*(EXP(-(B55-$D$7)*(B55-$D$7)/(2*$D$9*$D$9))/($D$9*SQRT(2*3.1415926)))</f>
        <v>0.003005412631665156</v>
      </c>
      <c r="D55" s="14">
        <f>$D$10*B55+$D$11</f>
        <v>2.1333333333333333</v>
      </c>
      <c r="E55" s="14">
        <f>-$D$10*B55+$D$12</f>
        <v>-0.13333333333333375</v>
      </c>
      <c r="F55" s="14">
        <f>0.25*(1-B55/$D$9)</f>
        <v>-1.6</v>
      </c>
      <c r="G55" s="14">
        <f>IF(B55&lt;$D$7,IF(B55&lt;=$D$9,F55,D55),E55)</f>
        <v>-0.13333333333333375</v>
      </c>
      <c r="H55" s="14">
        <f>IF(G55&gt;0,G55/$D$14,0)</f>
        <v>0</v>
      </c>
      <c r="I55" s="20"/>
    </row>
    <row r="56" spans="2:9" ht="13.5">
      <c r="B56" s="23">
        <v>3.8</v>
      </c>
      <c r="C56" s="14">
        <f>$D$15*(EXP(-(B56-$D$7)*(B56-$D$7)/(2*$D$9*$D$9))/($D$9*SQRT(2*3.1415926)))</f>
        <v>0.0014924437447139851</v>
      </c>
      <c r="D56" s="14">
        <f>$D$10*B56+$D$11</f>
        <v>2.1999999999999997</v>
      </c>
      <c r="E56" s="14">
        <f>-$D$10*B56+$D$12</f>
        <v>-0.20000000000000018</v>
      </c>
      <c r="F56" s="14">
        <f>0.25*(1-B56/$D$9)</f>
        <v>-1.65</v>
      </c>
      <c r="G56" s="14">
        <f>IF(B56&lt;$D$7,IF(B56&lt;=$D$9,F56,D56),E56)</f>
        <v>-0.20000000000000018</v>
      </c>
      <c r="H56" s="14">
        <f>IF(G56&gt;0,G56/$D$14,0)</f>
        <v>0</v>
      </c>
      <c r="I56" s="22"/>
    </row>
    <row r="57" spans="2:9" ht="13.5">
      <c r="B57" s="23">
        <v>3.9000000000000004</v>
      </c>
      <c r="C57" s="14">
        <f>$D$15*(EXP(-(B57-$D$7)*(B57-$D$7)/(2*$D$9*$D$9))/($D$9*SQRT(2*3.1415926)))</f>
        <v>0.0007120656787353618</v>
      </c>
      <c r="D57" s="14">
        <f>$D$10*B57+$D$11</f>
        <v>2.2666666666666666</v>
      </c>
      <c r="E57" s="14">
        <f>-$D$10*B57+$D$12</f>
        <v>-0.26666666666666705</v>
      </c>
      <c r="F57" s="14">
        <f>0.25*(1-B57/$D$9)</f>
        <v>-1.7000000000000002</v>
      </c>
      <c r="G57" s="14">
        <f>IF(B57&lt;$D$7,IF(B57&lt;=$D$9,F57,D57),E57)</f>
        <v>-0.26666666666666705</v>
      </c>
      <c r="H57" s="14">
        <f>IF(G57&gt;0,G57/$D$14,0)</f>
        <v>0</v>
      </c>
      <c r="I57" s="20"/>
    </row>
    <row r="58" spans="2:9" ht="13.5">
      <c r="B58" s="23">
        <v>4</v>
      </c>
      <c r="C58" s="14">
        <f>$D$15*(EXP(-(B58-$D$7)*(B58-$D$7)/(2*$D$9*$D$9))/($D$9*SQRT(2*3.1415926)))</f>
        <v>0.0003264151875764247</v>
      </c>
      <c r="D58" s="14">
        <f>$D$10*B58+$D$11</f>
        <v>2.333333333333333</v>
      </c>
      <c r="E58" s="14">
        <f>-$D$10*B58+$D$12</f>
        <v>-0.3333333333333335</v>
      </c>
      <c r="F58" s="14">
        <f>0.25*(1-B58/$D$9)</f>
        <v>-1.75</v>
      </c>
      <c r="G58" s="14">
        <f>IF(B58&lt;$D$7,IF(B58&lt;=$D$9,F58,D58),E58)</f>
        <v>-0.3333333333333335</v>
      </c>
      <c r="H58" s="14">
        <f>IF(G58&gt;0,G58/$D$14,0)</f>
        <v>0</v>
      </c>
      <c r="I58" s="22"/>
    </row>
    <row r="59" spans="2:9" ht="13.5">
      <c r="B59" s="23">
        <v>4.1000000000000005</v>
      </c>
      <c r="C59" s="14">
        <f>$D$15*(EXP(-(B59-$D$7)*(B59-$D$7)/(2*$D$9*$D$9))/($D$9*SQRT(2*3.1415926)))</f>
        <v>0.00014376358112017028</v>
      </c>
      <c r="D59" s="14">
        <f>$D$10*B59+$D$11</f>
        <v>2.4</v>
      </c>
      <c r="E59" s="14">
        <f>-$D$10*B59+$D$12</f>
        <v>-0.40000000000000036</v>
      </c>
      <c r="F59" s="14">
        <f>0.25*(1-B59/$D$9)</f>
        <v>-1.8000000000000003</v>
      </c>
      <c r="G59" s="14">
        <f>IF(B59&lt;$D$7,IF(B59&lt;=$D$9,F59,D59),E59)</f>
        <v>-0.40000000000000036</v>
      </c>
      <c r="H59" s="14">
        <f>IF(G59&gt;0,G59/$D$14,0)</f>
        <v>0</v>
      </c>
      <c r="I59" s="20"/>
    </row>
    <row r="60" spans="2:9" ht="13.5">
      <c r="B60" s="23">
        <v>4.2</v>
      </c>
      <c r="C60" s="14">
        <f>$D$15*(EXP(-(B60-$D$7)*(B60-$D$7)/(2*$D$9*$D$9))/($D$9*SQRT(2*3.1415926)))</f>
        <v>6.0835296348268E-05</v>
      </c>
      <c r="D60" s="14">
        <f>$D$10*B60+$D$11</f>
        <v>2.4666666666666663</v>
      </c>
      <c r="E60" s="14">
        <f>-$D$10*B60+$D$12</f>
        <v>-0.4666666666666668</v>
      </c>
      <c r="F60" s="14">
        <f>0.25*(1-B60/$D$9)</f>
        <v>-1.85</v>
      </c>
      <c r="G60" s="14">
        <f>IF(B60&lt;$D$7,IF(B60&lt;=$D$9,F60,D60),E60)</f>
        <v>-0.4666666666666668</v>
      </c>
      <c r="H60" s="14">
        <f>IF(G60&gt;0,G60/$D$14,0)</f>
        <v>0</v>
      </c>
      <c r="I60" s="20"/>
    </row>
    <row r="61" spans="2:9" ht="13.5">
      <c r="B61" s="23">
        <v>4.3</v>
      </c>
      <c r="C61" s="14">
        <f>$D$15*(EXP(-(B61-$D$7)*(B61-$D$7)/(2*$D$9*$D$9))/($D$9*SQRT(2*3.1415926)))</f>
        <v>2.4733785736533907E-05</v>
      </c>
      <c r="D61" s="14">
        <f>$D$10*B61+$D$11</f>
        <v>2.5333333333333328</v>
      </c>
      <c r="E61" s="14">
        <f>-$D$10*B61+$D$12</f>
        <v>-0.5333333333333332</v>
      </c>
      <c r="F61" s="14">
        <f>0.25*(1-B61/$D$9)</f>
        <v>-1.9</v>
      </c>
      <c r="G61" s="14">
        <f>IF(B61&lt;$D$7,IF(B61&lt;=$D$9,F61,D61),E61)</f>
        <v>-0.5333333333333332</v>
      </c>
      <c r="H61" s="14">
        <f>IF(G61&gt;0,G61/$D$14,0)</f>
        <v>0</v>
      </c>
      <c r="I61" s="20"/>
    </row>
    <row r="62" spans="2:9" ht="13.5">
      <c r="B62" s="23">
        <v>4.4</v>
      </c>
      <c r="C62" s="14">
        <f>$D$15*(EXP(-(B62-$D$7)*(B62-$D$7)/(2*$D$9*$D$9))/($D$9*SQRT(2*3.1415926)))</f>
        <v>9.661705182483658E-06</v>
      </c>
      <c r="D62" s="14">
        <f>$D$10*B62+$D$11</f>
        <v>2.6</v>
      </c>
      <c r="E62" s="14">
        <f>-$D$10*B62+$D$12</f>
        <v>-0.6000000000000005</v>
      </c>
      <c r="F62" s="14">
        <f>0.25*(1-B62/$D$9)</f>
        <v>-1.9500000000000002</v>
      </c>
      <c r="G62" s="14">
        <f>IF(B62&lt;$D$7,IF(B62&lt;=$D$9,F62,D62),E62)</f>
        <v>-0.6000000000000005</v>
      </c>
      <c r="H62" s="14">
        <f>IF(G62&gt;0,G62/$D$14,0)</f>
        <v>0</v>
      </c>
      <c r="I62" s="20"/>
    </row>
    <row r="63" spans="2:9" ht="13.5">
      <c r="B63" s="23">
        <v>4.5</v>
      </c>
      <c r="C63" s="14">
        <f>$D$15*(EXP(-(B63-$D$7)*(B63-$D$7)/(2*$D$9*$D$9))/($D$9*SQRT(2*3.1415926)))</f>
        <v>3.626145188816215E-06</v>
      </c>
      <c r="D63" s="14">
        <f>$D$10*B63+$D$11</f>
        <v>2.6666666666666665</v>
      </c>
      <c r="E63" s="14">
        <f>-$D$10*B63+$D$12</f>
        <v>-0.666666666666667</v>
      </c>
      <c r="F63" s="14">
        <f>0.25*(1-B63/$D$9)</f>
        <v>-2</v>
      </c>
      <c r="G63" s="14">
        <f>IF(B63&lt;$D$7,IF(B63&lt;=$D$9,F63,D63),E63)</f>
        <v>-0.666666666666667</v>
      </c>
      <c r="H63" s="14">
        <f>IF(G63&gt;0,G63/$D$14,0)</f>
        <v>0</v>
      </c>
      <c r="I63" s="20"/>
    </row>
    <row r="64" spans="2:9" ht="13.5">
      <c r="B64" s="23">
        <v>4.6000000000000005</v>
      </c>
      <c r="C64" s="14">
        <f>$D$15*(EXP(-(B64-$D$7)*(B64-$D$7)/(2*$D$9*$D$9))/($D$9*SQRT(2*3.1415926)))</f>
        <v>1.3075696074200722E-06</v>
      </c>
      <c r="D64" s="14">
        <f>$D$10*B64+$D$11</f>
        <v>2.7333333333333334</v>
      </c>
      <c r="E64" s="14">
        <f>-$D$10*B64+$D$12</f>
        <v>-0.7333333333333338</v>
      </c>
      <c r="F64" s="14">
        <f>0.25*(1-B64/$D$9)</f>
        <v>-2.0500000000000003</v>
      </c>
      <c r="G64" s="14">
        <f>IF(B64&lt;$D$7,IF(B64&lt;=$D$9,F64,D64),E64)</f>
        <v>-0.7333333333333338</v>
      </c>
      <c r="H64" s="14">
        <f>IF(G64&gt;0,G64/$D$14,0)</f>
        <v>0</v>
      </c>
      <c r="I64" s="20"/>
    </row>
    <row r="65" spans="2:9" ht="13.5">
      <c r="B65" s="23">
        <v>4.7</v>
      </c>
      <c r="C65" s="14">
        <f>$D$15*(EXP(-(B65-$D$7)*(B65-$D$7)/(2*$D$9*$D$9))/($D$9*SQRT(2*3.1415926)))</f>
        <v>4.530150879016776E-07</v>
      </c>
      <c r="D65" s="14">
        <f>$D$10*B65+$D$11</f>
        <v>2.8</v>
      </c>
      <c r="E65" s="14">
        <f>-$D$10*B65+$D$12</f>
        <v>-0.8000000000000003</v>
      </c>
      <c r="F65" s="14">
        <f>0.25*(1-B65/$D$9)</f>
        <v>-2.1</v>
      </c>
      <c r="G65" s="14">
        <f>IF(B65&lt;$D$7,IF(B65&lt;=$D$9,F65,D65),E65)</f>
        <v>-0.8000000000000003</v>
      </c>
      <c r="H65" s="14">
        <f>IF(G65&gt;0,G65/$D$14,0)</f>
        <v>0</v>
      </c>
      <c r="I65" s="20"/>
    </row>
    <row r="66" spans="2:9" ht="13.5">
      <c r="B66" s="23">
        <v>4.800000000000001</v>
      </c>
      <c r="C66" s="14">
        <f>$D$15*(EXP(-(B66-$D$7)*(B66-$D$7)/(2*$D$9*$D$9))/($D$9*SQRT(2*3.1415926)))</f>
        <v>1.507956232414112E-07</v>
      </c>
      <c r="D66" s="14">
        <f>$D$10*B66+$D$11</f>
        <v>2.8666666666666667</v>
      </c>
      <c r="E66" s="14">
        <f>-$D$10*B66+$D$12</f>
        <v>-0.8666666666666671</v>
      </c>
      <c r="F66" s="14">
        <f>0.25*(1-B66/$D$9)</f>
        <v>-2.1500000000000004</v>
      </c>
      <c r="G66" s="14">
        <f>IF(B66&lt;$D$7,IF(B66&lt;=$D$9,F66,D66),E66)</f>
        <v>-0.8666666666666671</v>
      </c>
      <c r="H66" s="14">
        <f>IF(G66&gt;0,G66/$D$14,0)</f>
        <v>0</v>
      </c>
      <c r="I66" s="20"/>
    </row>
    <row r="67" spans="2:9" ht="13.5">
      <c r="B67" s="23">
        <v>4.9</v>
      </c>
      <c r="C67" s="14">
        <f>$D$15*(EXP(-(B67-$D$7)*(B67-$D$7)/(2*$D$9*$D$9))/($D$9*SQRT(2*3.1415926)))</f>
        <v>4.822730871924825E-08</v>
      </c>
      <c r="D67" s="14">
        <f>$D$10*B67+$D$11</f>
        <v>2.933333333333333</v>
      </c>
      <c r="E67" s="14">
        <f>-$D$10*B67+$D$12</f>
        <v>-0.9333333333333336</v>
      </c>
      <c r="F67" s="14">
        <f>0.25*(1-B67/$D$9)</f>
        <v>-2.2</v>
      </c>
      <c r="G67" s="14">
        <f>IF(B67&lt;$D$7,IF(B67&lt;=$D$9,F67,D67),E67)</f>
        <v>-0.9333333333333336</v>
      </c>
      <c r="H67" s="14">
        <f>IF(G67&gt;0,G67/$D$14,0)</f>
        <v>0</v>
      </c>
      <c r="I67" s="20"/>
    </row>
    <row r="68" spans="2:9" ht="13.5">
      <c r="B68" s="23">
        <v>5</v>
      </c>
      <c r="C68" s="14">
        <f>$D$15*(EXP(-(B68-$D$7)*(B68-$D$7)/(2*$D$9*$D$9))/($D$9*SQRT(2*3.1415926)))</f>
        <v>1.4819226589378E-08</v>
      </c>
      <c r="D68" s="14">
        <f>$D$10*B68+$D$11</f>
        <v>2.9999999999999996</v>
      </c>
      <c r="E68" s="14">
        <f>-$D$10*B68+$D$12</f>
        <v>-1</v>
      </c>
      <c r="F68" s="14">
        <f>0.25*(1-B68/$D$9)</f>
        <v>-2.25</v>
      </c>
      <c r="G68" s="14">
        <f>IF(B68&lt;$D$7,IF(B68&lt;=$D$9,F68,D68),E68)</f>
        <v>-1</v>
      </c>
      <c r="H68" s="14">
        <f>IF(G68&gt;0,G68/$D$14,0)</f>
        <v>0</v>
      </c>
      <c r="I68" s="22"/>
    </row>
    <row r="69" spans="2:9" ht="13.5">
      <c r="B69" s="23">
        <v>5.1000000000000005</v>
      </c>
      <c r="C69" s="14">
        <f>$D$15*(EXP(-(B69-$D$7)*(B69-$D$7)/(2*$D$9*$D$9))/($D$9*SQRT(2*3.1415926)))</f>
        <v>4.37508273966683E-09</v>
      </c>
      <c r="D69" s="14">
        <f>$D$10*B69+$D$11</f>
        <v>3.066666666666667</v>
      </c>
      <c r="E69" s="14">
        <f>-$D$10*B69+$D$12</f>
        <v>-1.0666666666666673</v>
      </c>
      <c r="F69" s="14">
        <f>0.25*(1-B69/$D$9)</f>
        <v>-2.3000000000000003</v>
      </c>
      <c r="G69" s="14">
        <f>IF(B69&lt;$D$7,IF(B69&lt;=$D$9,F69,D69),E69)</f>
        <v>-1.0666666666666673</v>
      </c>
      <c r="H69" s="14">
        <f>IF(G69&gt;0,G69/$D$14,0)</f>
        <v>0</v>
      </c>
      <c r="I69" s="20"/>
    </row>
    <row r="70" spans="2:9" ht="13.5">
      <c r="B70" s="23">
        <v>5.2</v>
      </c>
      <c r="C70" s="14">
        <f>$D$15*(EXP(-(B70-$D$7)*(B70-$D$7)/(2*$D$9*$D$9))/($D$9*SQRT(2*3.1415926)))</f>
        <v>1.2410098353761455E-09</v>
      </c>
      <c r="D70" s="14">
        <f>$D$10*B70+$D$11</f>
        <v>3.1333333333333333</v>
      </c>
      <c r="E70" s="14">
        <f>-$D$10*B70+$D$12</f>
        <v>-1.1333333333333337</v>
      </c>
      <c r="F70" s="14">
        <f>0.25*(1-B70/$D$9)</f>
        <v>-2.35</v>
      </c>
      <c r="G70" s="14">
        <f>IF(B70&lt;$D$7,IF(B70&lt;=$D$9,F70,D70),E70)</f>
        <v>-1.1333333333333337</v>
      </c>
      <c r="H70" s="14">
        <f>IF(G70&gt;0,G70/$D$14,0)</f>
        <v>0</v>
      </c>
      <c r="I70" s="20"/>
    </row>
    <row r="71" spans="2:9" ht="13.5">
      <c r="B71" s="23">
        <v>5.300000000000001</v>
      </c>
      <c r="C71" s="14">
        <f>$D$15*(EXP(-(B71-$D$7)*(B71-$D$7)/(2*$D$9*$D$9))/($D$9*SQRT(2*3.1415926)))</f>
        <v>3.382146356079043E-10</v>
      </c>
      <c r="D71" s="14">
        <f>$D$10*B71+$D$11</f>
        <v>3.2</v>
      </c>
      <c r="E71" s="14">
        <f>-$D$10*B71+$D$12</f>
        <v>-1.2000000000000006</v>
      </c>
      <c r="F71" s="14">
        <f>0.25*(1-B71/$D$9)</f>
        <v>-2.4000000000000004</v>
      </c>
      <c r="G71" s="14">
        <f>IF(B71&lt;$D$7,IF(B71&lt;=$D$9,F71,D71),E71)</f>
        <v>-1.2000000000000006</v>
      </c>
      <c r="H71" s="14">
        <f>IF(G71&gt;0,G71/$D$14,0)</f>
        <v>0</v>
      </c>
      <c r="I71" s="20"/>
    </row>
    <row r="72" spans="2:9" ht="13.5">
      <c r="B72" s="23">
        <v>5.4</v>
      </c>
      <c r="C72" s="14">
        <f>$D$15*(EXP(-(B72-$D$7)*(B72-$D$7)/(2*$D$9*$D$9))/($D$9*SQRT(2*3.1415926)))</f>
        <v>8.856003738440336E-11</v>
      </c>
      <c r="D72" s="14">
        <f>$D$10*B72+$D$11</f>
        <v>3.2666666666666666</v>
      </c>
      <c r="E72" s="14">
        <f>-$D$10*B72+$D$12</f>
        <v>-1.266666666666667</v>
      </c>
      <c r="F72" s="14">
        <f>0.25*(1-B72/$D$9)</f>
        <v>-2.45</v>
      </c>
      <c r="G72" s="14">
        <f>IF(B72&lt;$D$7,IF(B72&lt;=$D$9,F72,D72),E72)</f>
        <v>-1.266666666666667</v>
      </c>
      <c r="H72" s="14">
        <f>IF(G72&gt;0,G72/$D$14,0)</f>
        <v>0</v>
      </c>
      <c r="I72" s="20"/>
    </row>
    <row r="73" spans="2:9" ht="13.5">
      <c r="B73" s="23">
        <v>5.5</v>
      </c>
      <c r="C73" s="14">
        <f>$D$15*(EXP(-(B73-$D$7)*(B73-$D$7)/(2*$D$9*$D$9))/($D$9*SQRT(2*3.1415926)))</f>
        <v>2.2279806064086242E-11</v>
      </c>
      <c r="D73" s="14">
        <f>$D$10*B73+$D$11</f>
        <v>3.333333333333333</v>
      </c>
      <c r="E73" s="14">
        <f>-$D$10*B73+$D$12</f>
        <v>-1.3333333333333335</v>
      </c>
      <c r="F73" s="14">
        <f>0.25*(1-B73/$D$9)</f>
        <v>-2.5</v>
      </c>
      <c r="G73" s="14">
        <f>IF(B73&lt;$D$7,IF(B73&lt;=$D$9,F73,D73),E73)</f>
        <v>-1.3333333333333335</v>
      </c>
      <c r="H73" s="14">
        <f>IF(G73&gt;0,G73/$D$14,0)</f>
        <v>0</v>
      </c>
      <c r="I73" s="20"/>
    </row>
    <row r="74" spans="2:9" ht="13.5">
      <c r="B74" s="23">
        <v>5.6</v>
      </c>
      <c r="C74" s="14">
        <f>$D$15*(EXP(-(B74-$D$7)*(B74-$D$7)/(2*$D$9*$D$9))/($D$9*SQRT(2*3.1415926)))</f>
        <v>5.385341419437266E-12</v>
      </c>
      <c r="D74" s="14">
        <f>$D$10*B74+$D$11</f>
        <v>3.3999999999999995</v>
      </c>
      <c r="E74" s="14">
        <f>-$D$10*B74+$D$12</f>
        <v>-1.4</v>
      </c>
      <c r="F74" s="14">
        <f>0.25*(1-B74/$D$9)</f>
        <v>-2.55</v>
      </c>
      <c r="G74" s="14">
        <f>IF(B74&lt;$D$7,IF(B74&lt;=$D$9,F74,D74),E74)</f>
        <v>-1.4</v>
      </c>
      <c r="H74" s="14">
        <f>IF(G74&gt;0,G74/$D$14,0)</f>
        <v>0</v>
      </c>
      <c r="I74" s="20"/>
    </row>
    <row r="75" spans="2:9" ht="13.5">
      <c r="B75" s="23">
        <v>5.7</v>
      </c>
      <c r="C75" s="14">
        <f>$D$15*(EXP(-(B75-$D$7)*(B75-$D$7)/(2*$D$9*$D$9))/($D$9*SQRT(2*3.1415926)))</f>
        <v>1.2506716293979722E-12</v>
      </c>
      <c r="D75" s="14">
        <f>$D$10*B75+$D$11</f>
        <v>3.4666666666666663</v>
      </c>
      <c r="E75" s="14">
        <f>-$D$10*B75+$D$12</f>
        <v>-1.4666666666666668</v>
      </c>
      <c r="F75" s="14">
        <f>0.25*(1-B75/$D$9)</f>
        <v>-2.6</v>
      </c>
      <c r="G75" s="14">
        <f>IF(B75&lt;$D$7,IF(B75&lt;=$D$9,F75,D75),E75)</f>
        <v>-1.4666666666666668</v>
      </c>
      <c r="H75" s="14">
        <f>IF(G75&gt;0,G75/$D$14,0)</f>
        <v>0</v>
      </c>
      <c r="I75" s="20"/>
    </row>
    <row r="76" spans="2:9" ht="13.5">
      <c r="B76" s="23">
        <v>5.800000000000001</v>
      </c>
      <c r="C76" s="14">
        <f>$D$15*(EXP(-(B76-$D$7)*(B76-$D$7)/(2*$D$9*$D$9))/($D$9*SQRT(2*3.1415926)))</f>
        <v>2.7906256096066524E-13</v>
      </c>
      <c r="D76" s="14">
        <f>$D$10*B76+$D$11</f>
        <v>3.5333333333333337</v>
      </c>
      <c r="E76" s="14">
        <f>-$D$10*B76+$D$12</f>
        <v>-1.533333333333334</v>
      </c>
      <c r="F76" s="14">
        <f>0.25*(1-B76/$D$9)</f>
        <v>-2.6500000000000004</v>
      </c>
      <c r="G76" s="14">
        <f>IF(B76&lt;$D$7,IF(B76&lt;=$D$9,F76,D76),E76)</f>
        <v>-1.533333333333334</v>
      </c>
      <c r="H76" s="14">
        <f>IF(G76&gt;0,G76/$D$14,0)</f>
        <v>0</v>
      </c>
      <c r="I76" s="20"/>
    </row>
    <row r="77" spans="2:9" ht="13.5">
      <c r="B77" s="23">
        <v>5.9</v>
      </c>
      <c r="C77" s="14">
        <f>$D$15*(EXP(-(B77-$D$7)*(B77-$D$7)/(2*$D$9*$D$9))/($D$9*SQRT(2*3.1415926)))</f>
        <v>5.982573918578086E-14</v>
      </c>
      <c r="D77" s="14">
        <f>$D$10*B77+$D$11</f>
        <v>3.6</v>
      </c>
      <c r="E77" s="14">
        <f>-$D$10*B77+$D$12</f>
        <v>-1.6000000000000005</v>
      </c>
      <c r="F77" s="14">
        <f>0.25*(1-B77/$D$9)</f>
        <v>-2.7</v>
      </c>
      <c r="G77" s="14">
        <f>IF(B77&lt;$D$7,IF(B77&lt;=$D$9,F77,D77),E77)</f>
        <v>-1.6000000000000005</v>
      </c>
      <c r="H77" s="14">
        <f>IF(G77&gt;0,G77/$D$14,0)</f>
        <v>0</v>
      </c>
      <c r="I77" s="20"/>
    </row>
    <row r="78" spans="2:9" ht="13.5">
      <c r="B78" s="23">
        <v>6</v>
      </c>
      <c r="C78" s="14">
        <f>$D$15*(EXP(-(B78-$D$7)*(B78-$D$7)/(2*$D$9*$D$9))/($D$9*SQRT(2*3.1415926)))</f>
        <v>1.2322612503971021E-14</v>
      </c>
      <c r="D78" s="14">
        <f>$D$10*B78+$D$11</f>
        <v>3.6666666666666665</v>
      </c>
      <c r="E78" s="14">
        <f>-$D$10*B78+$D$12</f>
        <v>-1.666666666666667</v>
      </c>
      <c r="F78" s="14">
        <f>0.25*(1-B78/$D$9)</f>
        <v>-2.75</v>
      </c>
      <c r="G78" s="14">
        <f>IF(B78&lt;$D$7,IF(B78&lt;=$D$9,F78,D78),E78)</f>
        <v>-1.666666666666667</v>
      </c>
      <c r="H78" s="14">
        <f>IF(G78&gt;0,G78/$D$14,0)</f>
        <v>0</v>
      </c>
      <c r="I78" s="20"/>
    </row>
    <row r="79" spans="2:9" ht="13.5">
      <c r="B79" s="23">
        <v>6.1</v>
      </c>
      <c r="C79" s="14">
        <f>$D$15*(EXP(-(B79-$D$7)*(B79-$D$7)/(2*$D$9*$D$9))/($D$9*SQRT(2*3.1415926)))</f>
        <v>2.438628983847355E-15</v>
      </c>
      <c r="D79" s="14">
        <f>$D$10*B79+$D$11</f>
        <v>3.733333333333333</v>
      </c>
      <c r="E79" s="14">
        <f>-$D$10*B79+$D$12</f>
        <v>-1.7333333333333334</v>
      </c>
      <c r="F79" s="14">
        <f>0.25*(1-B79/$D$9)</f>
        <v>-2.8</v>
      </c>
      <c r="G79" s="14">
        <f>IF(B79&lt;$D$7,IF(B79&lt;=$D$9,F79,D79),E79)</f>
        <v>-1.7333333333333334</v>
      </c>
      <c r="H79" s="14">
        <f>IF(G79&gt;0,G79/$D$14,0)</f>
        <v>0</v>
      </c>
      <c r="I79" s="20"/>
    </row>
    <row r="80" spans="2:9" ht="13.5">
      <c r="B80" s="23">
        <v>6.2</v>
      </c>
      <c r="C80" s="14">
        <f>$D$15*(EXP(-(B80-$D$7)*(B80-$D$7)/(2*$D$9*$D$9))/($D$9*SQRT(2*3.1415926)))</f>
        <v>4.636784278347417E-16</v>
      </c>
      <c r="D80" s="14">
        <f>$D$10*B80+$D$11</f>
        <v>3.7999999999999994</v>
      </c>
      <c r="E80" s="14">
        <f>-$D$10*B80+$D$12</f>
        <v>-1.7999999999999998</v>
      </c>
      <c r="F80" s="14">
        <f>0.25*(1-B80/$D$9)</f>
        <v>-2.85</v>
      </c>
      <c r="G80" s="14">
        <f>IF(B80&lt;$D$7,IF(B80&lt;=$D$9,F80,D80),E80)</f>
        <v>-1.7999999999999998</v>
      </c>
      <c r="H80" s="14">
        <f>IF(G80&gt;0,G80/$D$14,0)</f>
        <v>0</v>
      </c>
      <c r="I80" s="20"/>
    </row>
    <row r="81" spans="2:9" ht="13.5">
      <c r="B81" s="23">
        <v>6.300000000000001</v>
      </c>
      <c r="C81" s="14">
        <f>$D$15*(EXP(-(B81-$D$7)*(B81-$D$7)/(2*$D$9*$D$9))/($D$9*SQRT(2*3.1415926)))</f>
        <v>8.47064092240814E-17</v>
      </c>
      <c r="D81" s="14">
        <f>$D$10*B81+$D$11</f>
        <v>3.8666666666666667</v>
      </c>
      <c r="E81" s="14">
        <f>-$D$10*B81+$D$12</f>
        <v>-1.8666666666666671</v>
      </c>
      <c r="F81" s="14">
        <f>0.25*(1-B81/$D$9)</f>
        <v>-2.9000000000000004</v>
      </c>
      <c r="G81" s="14">
        <f>IF(B81&lt;$D$7,IF(B81&lt;=$D$9,F81,D81),E81)</f>
        <v>-1.8666666666666671</v>
      </c>
      <c r="H81" s="14">
        <f>IF(G81&gt;0,G81/$D$14,0)</f>
        <v>0</v>
      </c>
      <c r="I81" s="20"/>
    </row>
    <row r="82" spans="2:9" ht="13.5">
      <c r="B82" s="23">
        <v>6.4</v>
      </c>
      <c r="C82" s="14">
        <f>$D$15*(EXP(-(B82-$D$7)*(B82-$D$7)/(2*$D$9*$D$9))/($D$9*SQRT(2*3.1415926)))</f>
        <v>1.486770288183812E-17</v>
      </c>
      <c r="D82" s="14">
        <f>$D$10*B82+$D$11</f>
        <v>3.933333333333333</v>
      </c>
      <c r="E82" s="14">
        <f>-$D$10*B82+$D$12</f>
        <v>-1.9333333333333336</v>
      </c>
      <c r="F82" s="14">
        <f>0.25*(1-B82/$D$9)</f>
        <v>-2.95</v>
      </c>
      <c r="G82" s="14">
        <f>IF(B82&lt;$D$7,IF(B82&lt;=$D$9,F82,D82),E82)</f>
        <v>-1.9333333333333336</v>
      </c>
      <c r="H82" s="14">
        <f>IF(G82&gt;0,G82/$D$14,0)</f>
        <v>0</v>
      </c>
      <c r="I82" s="20"/>
    </row>
    <row r="83" spans="2:9" ht="13.5">
      <c r="B83" s="23">
        <v>6.5</v>
      </c>
      <c r="C83" s="14">
        <f>$D$15*(EXP(-(B83-$D$7)*(B83-$D$7)/(2*$D$9*$D$9))/($D$9*SQRT(2*3.1415926)))</f>
        <v>2.507261868133154E-18</v>
      </c>
      <c r="D83" s="14">
        <f>$D$10*B83+$D$11</f>
        <v>3.9999999999999996</v>
      </c>
      <c r="E83" s="14">
        <f>-$D$10*B83+$D$12</f>
        <v>-2</v>
      </c>
      <c r="F83" s="14">
        <f>0.25*(1-B83/$D$9)</f>
        <v>-3</v>
      </c>
      <c r="G83" s="14">
        <f>IF(B83&lt;$D$7,IF(B83&lt;=$D$9,F83,D83),E83)</f>
        <v>-2</v>
      </c>
      <c r="H83" s="14">
        <f>IF(G83&gt;0,G83/$D$14,0)</f>
        <v>0</v>
      </c>
      <c r="I83" s="20"/>
    </row>
    <row r="84" spans="2:9" ht="13.5">
      <c r="B84" s="23">
        <v>6.6</v>
      </c>
      <c r="C84" s="14">
        <f>$D$15*(EXP(-(B84-$D$7)*(B84-$D$7)/(2*$D$9*$D$9))/($D$9*SQRT(2*3.1415926)))</f>
        <v>4.0624098697216174E-19</v>
      </c>
      <c r="D84" s="14">
        <f>$D$10*B84+$D$11</f>
        <v>4.066666666666666</v>
      </c>
      <c r="E84" s="14">
        <f>-$D$10*B84+$D$12</f>
        <v>-2.0666666666666664</v>
      </c>
      <c r="F84" s="14">
        <f>0.25*(1-B84/$D$9)</f>
        <v>-3.05</v>
      </c>
      <c r="G84" s="14">
        <f>IF(B84&lt;$D$7,IF(B84&lt;=$D$9,F84,D84),E84)</f>
        <v>-2.0666666666666664</v>
      </c>
      <c r="H84" s="14">
        <f>IF(G84&gt;0,G84/$D$14,0)</f>
        <v>0</v>
      </c>
      <c r="I84" s="20"/>
    </row>
    <row r="85" spans="2:9" ht="13.5">
      <c r="B85" s="23">
        <v>6.7</v>
      </c>
      <c r="C85" s="14">
        <f>$D$15*(EXP(-(B85-$D$7)*(B85-$D$7)/(2*$D$9*$D$9))/($D$9*SQRT(2*3.1415926)))</f>
        <v>6.324060300524689E-20</v>
      </c>
      <c r="D85" s="14">
        <f>$D$10*B85+$D$11</f>
        <v>4.133333333333334</v>
      </c>
      <c r="E85" s="14">
        <f>-$D$10*B85+$D$12</f>
        <v>-2.1333333333333337</v>
      </c>
      <c r="F85" s="14">
        <f>0.25*(1-B85/$D$9)</f>
        <v>-3.1</v>
      </c>
      <c r="G85" s="14">
        <f>IF(B85&lt;$D$7,IF(B85&lt;=$D$9,F85,D85),E85)</f>
        <v>-2.1333333333333337</v>
      </c>
      <c r="H85" s="14">
        <f>IF(G85&gt;0,G85/$D$14,0)</f>
        <v>0</v>
      </c>
      <c r="I85" s="20"/>
    </row>
    <row r="86" spans="2:9" ht="13.5">
      <c r="B86" s="23">
        <v>6.800000000000001</v>
      </c>
      <c r="C86" s="14">
        <f>$D$15*(EXP(-(B86-$D$7)*(B86-$D$7)/(2*$D$9*$D$9))/($D$9*SQRT(2*3.1415926)))</f>
        <v>9.458809670301548E-21</v>
      </c>
      <c r="D86" s="14">
        <f>$D$10*B86+$D$11</f>
        <v>4.2</v>
      </c>
      <c r="E86" s="14">
        <f>-$D$10*B86+$D$12</f>
        <v>-2.2</v>
      </c>
      <c r="F86" s="14">
        <f>0.25*(1-B86/$D$9)</f>
        <v>-3.1500000000000004</v>
      </c>
      <c r="G86" s="14">
        <f>IF(B86&lt;$D$7,IF(B86&lt;=$D$9,F86,D86),E86)</f>
        <v>-2.2</v>
      </c>
      <c r="H86" s="14">
        <f>IF(G86&gt;0,G86/$D$14,0)</f>
        <v>0</v>
      </c>
      <c r="I86" s="20"/>
    </row>
    <row r="87" spans="2:9" ht="13.5">
      <c r="B87" s="23">
        <v>6.9</v>
      </c>
      <c r="C87" s="14">
        <f>$D$15*(EXP(-(B87-$D$7)*(B87-$D$7)/(2*$D$9*$D$9))/($D$9*SQRT(2*3.1415926)))</f>
        <v>1.3592683098178674E-21</v>
      </c>
      <c r="D87" s="14">
        <f>$D$10*B87+$D$11</f>
        <v>4.266666666666667</v>
      </c>
      <c r="E87" s="14">
        <f>-$D$10*B87+$D$12</f>
        <v>-2.2666666666666666</v>
      </c>
      <c r="F87" s="14">
        <f>0.25*(1-B87/$D$9)</f>
        <v>-3.2</v>
      </c>
      <c r="G87" s="14">
        <f>IF(B87&lt;$D$7,IF(B87&lt;=$D$9,F87,D87),E87)</f>
        <v>-2.2666666666666666</v>
      </c>
      <c r="H87" s="14">
        <f>IF(G87&gt;0,G87/$D$14,0)</f>
        <v>0</v>
      </c>
      <c r="I87" s="20"/>
    </row>
    <row r="88" spans="2:9" ht="13.5">
      <c r="B88" s="23">
        <v>7</v>
      </c>
      <c r="C88" s="14">
        <f>$D$15*(EXP(-(B88-$D$7)*(B88-$D$7)/(2*$D$9*$D$9))/($D$9*SQRT(2*3.1415926)))</f>
        <v>1.8767313883742124E-22</v>
      </c>
      <c r="D88" s="14">
        <f>$D$10*B88+$D$11</f>
        <v>4.333333333333333</v>
      </c>
      <c r="E88" s="14">
        <f>-$D$10*B88+$D$12</f>
        <v>-2.333333333333333</v>
      </c>
      <c r="F88" s="14">
        <f>0.25*(1-B88/$D$9)</f>
        <v>-3.25</v>
      </c>
      <c r="G88" s="14">
        <f>IF(B88&lt;$D$7,IF(B88&lt;=$D$9,F88,D88),E88)</f>
        <v>-2.333333333333333</v>
      </c>
      <c r="H88" s="14">
        <f>IF(G88&gt;0,G88/$D$14,0)</f>
        <v>0</v>
      </c>
      <c r="I88" s="20"/>
    </row>
    <row r="89" spans="2:9" ht="13.5">
      <c r="B89" s="23">
        <v>7.1</v>
      </c>
      <c r="C89" s="14">
        <f>$D$15*(EXP(-(B89-$D$7)*(B89-$D$7)/(2*$D$9*$D$9))/($D$9*SQRT(2*3.1415926)))</f>
        <v>2.4895867515524466E-23</v>
      </c>
      <c r="D89" s="14">
        <f>$D$10*B89+$D$11</f>
        <v>4.3999999999999995</v>
      </c>
      <c r="E89" s="14">
        <f>-$D$10*B89+$D$12</f>
        <v>-2.3999999999999995</v>
      </c>
      <c r="F89" s="14">
        <f>0.25*(1-B89/$D$9)</f>
        <v>-3.3</v>
      </c>
      <c r="G89" s="14">
        <f>IF(B89&lt;$D$7,IF(B89&lt;=$D$9,F89,D89),E89)</f>
        <v>-2.3999999999999995</v>
      </c>
      <c r="H89" s="14">
        <f>IF(G89&gt;0,G89/$D$14,0)</f>
        <v>0</v>
      </c>
      <c r="I89" s="20"/>
    </row>
    <row r="90" spans="2:9" ht="13.5">
      <c r="B90" s="23">
        <v>7.2</v>
      </c>
      <c r="C90" s="14">
        <f>$D$15*(EXP(-(B90-$D$7)*(B90-$D$7)/(2*$D$9*$D$9))/($D$9*SQRT(2*3.1415926)))</f>
        <v>3.173077148829071E-24</v>
      </c>
      <c r="D90" s="14">
        <f>$D$10*B90+$D$11</f>
        <v>4.466666666666667</v>
      </c>
      <c r="E90" s="14">
        <f>-$D$10*B90+$D$12</f>
        <v>-2.466666666666667</v>
      </c>
      <c r="F90" s="14">
        <f>0.25*(1-B90/$D$9)</f>
        <v>-3.35</v>
      </c>
      <c r="G90" s="14">
        <f>IF(B90&lt;$D$7,IF(B90&lt;=$D$9,F90,D90),E90)</f>
        <v>-2.466666666666667</v>
      </c>
      <c r="H90" s="14">
        <f>IF(G90&gt;0,G90/$D$14,0)</f>
        <v>0</v>
      </c>
      <c r="I90" s="20"/>
    </row>
    <row r="91" spans="2:9" ht="13.5">
      <c r="B91" s="23">
        <v>7.300000000000001</v>
      </c>
      <c r="C91" s="14">
        <f>$D$15*(EXP(-(B91-$D$7)*(B91-$D$7)/(2*$D$9*$D$9))/($D$9*SQRT(2*3.1415926)))</f>
        <v>3.8856369421676027E-25</v>
      </c>
      <c r="D91" s="14">
        <f>$D$10*B91+$D$11</f>
        <v>4.533333333333334</v>
      </c>
      <c r="E91" s="14">
        <f>-$D$10*B91+$D$12</f>
        <v>-2.533333333333334</v>
      </c>
      <c r="F91" s="14">
        <f>0.25*(1-B91/$D$9)</f>
        <v>-3.4000000000000004</v>
      </c>
      <c r="G91" s="14">
        <f>IF(B91&lt;$D$7,IF(B91&lt;=$D$9,F91,D91),E91)</f>
        <v>-2.533333333333334</v>
      </c>
      <c r="H91" s="14">
        <f>IF(G91&gt;0,G91/$D$14,0)</f>
        <v>0</v>
      </c>
      <c r="I91" s="20"/>
    </row>
    <row r="92" spans="2:9" ht="13.5">
      <c r="B92" s="23">
        <v>7.4</v>
      </c>
      <c r="C92" s="14">
        <f>$D$15*(EXP(-(B92-$D$7)*(B92-$D$7)/(2*$D$9*$D$9))/($D$9*SQRT(2*3.1415926)))</f>
        <v>4.5716400447035834E-26</v>
      </c>
      <c r="D92" s="14">
        <f>$D$10*B92+$D$11</f>
        <v>4.6000000000000005</v>
      </c>
      <c r="E92" s="14">
        <f>-$D$10*B92+$D$12</f>
        <v>-2.6000000000000005</v>
      </c>
      <c r="F92" s="14">
        <f>0.25*(1-B92/$D$9)</f>
        <v>-3.45</v>
      </c>
      <c r="G92" s="14">
        <f>IF(B92&lt;$D$7,IF(B92&lt;=$D$9,F92,D92),E92)</f>
        <v>-2.6000000000000005</v>
      </c>
      <c r="H92" s="14">
        <f>IF(G92&gt;0,G92/$D$14,0)</f>
        <v>0</v>
      </c>
      <c r="I92" s="20"/>
    </row>
    <row r="93" spans="2:9" ht="13.5">
      <c r="B93" s="23">
        <v>7.5</v>
      </c>
      <c r="C93" s="14">
        <f>$D$15*(EXP(-(B93-$D$7)*(B93-$D$7)/(2*$D$9*$D$9))/($D$9*SQRT(2*3.1415926)))</f>
        <v>5.1678518819047156E-27</v>
      </c>
      <c r="D93" s="14">
        <f>$D$10*B93+$D$11</f>
        <v>4.666666666666667</v>
      </c>
      <c r="E93" s="14">
        <f>-$D$10*B93+$D$12</f>
        <v>-2.666666666666667</v>
      </c>
      <c r="F93" s="14">
        <f>0.25*(1-B93/$D$9)</f>
        <v>-3.5</v>
      </c>
      <c r="G93" s="14">
        <f>IF(B93&lt;$D$7,IF(B93&lt;=$D$9,F93,D93),E93)</f>
        <v>-2.666666666666667</v>
      </c>
      <c r="H93" s="14">
        <f>IF(G93&gt;0,G93/$D$14,0)</f>
        <v>0</v>
      </c>
      <c r="I93" s="20"/>
    </row>
    <row r="94" spans="2:9" ht="13.5">
      <c r="B94" s="23">
        <v>7.6</v>
      </c>
      <c r="C94" s="14">
        <f>$D$15*(EXP(-(B94-$D$7)*(B94-$D$7)/(2*$D$9*$D$9))/($D$9*SQRT(2*3.1415926)))</f>
        <v>5.612757874330578E-28</v>
      </c>
      <c r="D94" s="14">
        <f>$D$10*B94+$D$11</f>
        <v>4.733333333333333</v>
      </c>
      <c r="E94" s="14">
        <f>-$D$10*B94+$D$12</f>
        <v>-2.7333333333333334</v>
      </c>
      <c r="F94" s="14">
        <f>0.25*(1-B94/$D$9)</f>
        <v>-3.55</v>
      </c>
      <c r="G94" s="14">
        <f>IF(B94&lt;$D$7,IF(B94&lt;=$D$9,F94,D94),E94)</f>
        <v>-2.7333333333333334</v>
      </c>
      <c r="H94" s="14">
        <f>IF(G94&gt;0,G94/$D$14,0)</f>
        <v>0</v>
      </c>
      <c r="I94" s="20"/>
    </row>
    <row r="95" spans="2:9" ht="13.5">
      <c r="B95" s="23">
        <v>7.7</v>
      </c>
      <c r="C95" s="14">
        <f>$D$15*(EXP(-(B95-$D$7)*(B95-$D$7)/(2*$D$9*$D$9))/($D$9*SQRT(2*3.1415926)))</f>
        <v>5.856940049975132E-29</v>
      </c>
      <c r="D95" s="14">
        <f>$D$10*B95+$D$11</f>
        <v>4.8</v>
      </c>
      <c r="E95" s="14">
        <f>-$D$10*B95+$D$12</f>
        <v>-2.8</v>
      </c>
      <c r="F95" s="14">
        <f>0.25*(1-B95/$D$9)</f>
        <v>-3.6</v>
      </c>
      <c r="G95" s="14">
        <f>IF(B95&lt;$D$7,IF(B95&lt;=$D$9,F95,D95),E95)</f>
        <v>-2.8</v>
      </c>
      <c r="H95" s="14">
        <f>IF(G95&gt;0,G95/$D$14,0)</f>
        <v>0</v>
      </c>
      <c r="I95" s="20"/>
    </row>
    <row r="96" spans="2:9" ht="13.5">
      <c r="B96" s="23">
        <v>7.800000000000001</v>
      </c>
      <c r="C96" s="14">
        <f>$D$15*(EXP(-(B96-$D$7)*(B96-$D$7)/(2*$D$9*$D$9))/($D$9*SQRT(2*3.1415926)))</f>
        <v>5.872100371642803E-30</v>
      </c>
      <c r="D96" s="14">
        <f>$D$10*B96+$D$11</f>
        <v>4.866666666666667</v>
      </c>
      <c r="E96" s="14">
        <f>-$D$10*B96+$D$12</f>
        <v>-2.866666666666667</v>
      </c>
      <c r="F96" s="14">
        <f>0.25*(1-B96/$D$9)</f>
        <v>-3.6500000000000004</v>
      </c>
      <c r="G96" s="14">
        <f>IF(B96&lt;$D$7,IF(B96&lt;=$D$9,F96,D96),E96)</f>
        <v>-2.866666666666667</v>
      </c>
      <c r="H96" s="14">
        <f>IF(G96&gt;0,G96/$D$14,0)</f>
        <v>0</v>
      </c>
      <c r="I96" s="20"/>
    </row>
    <row r="97" spans="2:9" ht="13.5">
      <c r="B97" s="23">
        <v>7.9</v>
      </c>
      <c r="C97" s="14">
        <f>$D$15*(EXP(-(B97-$D$7)*(B97-$D$7)/(2*$D$9*$D$9))/($D$9*SQRT(2*3.1415926)))</f>
        <v>5.656455602527577E-31</v>
      </c>
      <c r="D97" s="14">
        <f>$D$10*B97+$D$11</f>
        <v>4.933333333333334</v>
      </c>
      <c r="E97" s="14">
        <f>-$D$10*B97+$D$12</f>
        <v>-2.9333333333333336</v>
      </c>
      <c r="F97" s="14">
        <f>0.25*(1-B97/$D$9)</f>
        <v>-3.7</v>
      </c>
      <c r="G97" s="14">
        <f>IF(B97&lt;$D$7,IF(B97&lt;=$D$9,F97,D97),E97)</f>
        <v>-2.9333333333333336</v>
      </c>
      <c r="H97" s="14">
        <f>IF(G97&gt;0,G97/$D$14,0)</f>
        <v>0</v>
      </c>
      <c r="I97" s="20"/>
    </row>
    <row r="98" spans="2:9" ht="13.5">
      <c r="B98" s="23">
        <v>8</v>
      </c>
      <c r="C98" s="14">
        <f>$D$15*(EXP(-(B98-$D$7)*(B98-$D$7)/(2*$D$9*$D$9))/($D$9*SQRT(2*3.1415926)))</f>
        <v>5.235082326755463E-32</v>
      </c>
      <c r="D98" s="14">
        <f>$D$10*B98+$D$11</f>
        <v>5</v>
      </c>
      <c r="E98" s="14">
        <f>-$D$10*B98+$D$12</f>
        <v>-3</v>
      </c>
      <c r="F98" s="14">
        <f>0.25*(1-B98/$D$9)</f>
        <v>-3.75</v>
      </c>
      <c r="G98" s="14">
        <f>IF(B98&lt;$D$7,IF(B98&lt;=$D$9,F98,D98),E98)</f>
        <v>-3</v>
      </c>
      <c r="H98" s="14">
        <f>IF(G98&gt;0,G98/$D$14,0)</f>
        <v>0</v>
      </c>
      <c r="I98" s="20"/>
    </row>
    <row r="99" spans="2:9" ht="13.5">
      <c r="B99" s="23">
        <v>8.1</v>
      </c>
      <c r="C99" s="14">
        <f>$D$15*(EXP(-(B99-$D$7)*(B99-$D$7)/(2*$D$9*$D$9))/($D$9*SQRT(2*3.1415926)))</f>
        <v>4.6551198802814925E-33</v>
      </c>
      <c r="D99" s="14">
        <f>$D$10*B99+$D$11</f>
        <v>5.066666666666666</v>
      </c>
      <c r="E99" s="14">
        <f>-$D$10*B99+$D$12</f>
        <v>-3.0666666666666664</v>
      </c>
      <c r="F99" s="14">
        <f>0.25*(1-B99/$D$9)</f>
        <v>-3.8</v>
      </c>
      <c r="G99" s="14">
        <f>IF(B99&lt;$D$7,IF(B99&lt;=$D$9,F99,D99),E99)</f>
        <v>-3.0666666666666664</v>
      </c>
      <c r="H99" s="14">
        <f>IF(G99&gt;0,G99/$D$14,0)</f>
        <v>0</v>
      </c>
      <c r="I99" s="20"/>
    </row>
    <row r="100" spans="2:9" ht="13.5">
      <c r="B100" s="23">
        <v>8.200000000000001</v>
      </c>
      <c r="C100" s="14">
        <f>$D$15*(EXP(-(B100-$D$7)*(B100-$D$7)/(2*$D$9*$D$9))/($D$9*SQRT(2*3.1415926)))</f>
        <v>3.977099387188371E-34</v>
      </c>
      <c r="D100" s="14">
        <f>$D$10*B100+$D$11</f>
        <v>5.133333333333334</v>
      </c>
      <c r="E100" s="14">
        <f>-$D$10*B100+$D$12</f>
        <v>-3.1333333333333337</v>
      </c>
      <c r="F100" s="14">
        <f>0.25*(1-B100/$D$9)</f>
        <v>-3.8500000000000005</v>
      </c>
      <c r="G100" s="14">
        <f>IF(B100&lt;$D$7,IF(B100&lt;=$D$9,F100,D100),E100)</f>
        <v>-3.1333333333333337</v>
      </c>
      <c r="H100" s="14">
        <f>IF(G100&gt;0,G100/$D$14,0)</f>
        <v>0</v>
      </c>
      <c r="I100" s="20"/>
    </row>
    <row r="101" spans="2:9" ht="13.5">
      <c r="B101" s="23">
        <v>8.3</v>
      </c>
      <c r="C101" s="14">
        <f>$D$15*(EXP(-(B101-$D$7)*(B101-$D$7)/(2*$D$9*$D$9))/($D$9*SQRT(2*3.1415926)))</f>
        <v>3.2646019772446615E-35</v>
      </c>
      <c r="D101" s="14">
        <f>$D$10*B101+$D$11</f>
        <v>5.2</v>
      </c>
      <c r="E101" s="14">
        <f>-$D$10*B101+$D$12</f>
        <v>-3.2</v>
      </c>
      <c r="F101" s="14">
        <f>0.25*(1-B101/$D$9)</f>
        <v>-3.9000000000000004</v>
      </c>
      <c r="G101" s="14">
        <f>IF(B101&lt;$D$7,IF(B101&lt;=$D$9,F101,D101),E101)</f>
        <v>-3.2</v>
      </c>
      <c r="H101" s="14">
        <f>IF(G101&gt;0,G101/$D$14,0)</f>
        <v>0</v>
      </c>
      <c r="I101" s="20"/>
    </row>
    <row r="102" spans="2:9" ht="13.5">
      <c r="B102" s="23">
        <v>8.4</v>
      </c>
      <c r="C102" s="14">
        <f>$D$15*(EXP(-(B102-$D$7)*(B102-$D$7)/(2*$D$9*$D$9))/($D$9*SQRT(2*3.1415926)))</f>
        <v>2.5746740469480744E-36</v>
      </c>
      <c r="D102" s="14">
        <f>$D$10*B102+$D$11</f>
        <v>5.266666666666667</v>
      </c>
      <c r="E102" s="14">
        <f>-$D$10*B102+$D$12</f>
        <v>-3.2666666666666666</v>
      </c>
      <c r="F102" s="14">
        <f>0.25*(1-B102/$D$9)</f>
        <v>-3.95</v>
      </c>
      <c r="G102" s="14">
        <f>IF(B102&lt;$D$7,IF(B102&lt;=$D$9,F102,D102),E102)</f>
        <v>-3.2666666666666666</v>
      </c>
      <c r="H102" s="14">
        <f>IF(G102&gt;0,G102/$D$14,0)</f>
        <v>0</v>
      </c>
      <c r="I102" s="20"/>
    </row>
    <row r="103" spans="2:9" ht="13.5">
      <c r="B103" s="23">
        <v>8.5</v>
      </c>
      <c r="C103" s="14">
        <f>$D$15*(EXP(-(B103-$D$7)*(B103-$D$7)/(2*$D$9*$D$9))/($D$9*SQRT(2*3.1415926)))</f>
        <v>1.950933615909624E-37</v>
      </c>
      <c r="D103" s="14">
        <f>$D$10*B103+$D$11</f>
        <v>5.333333333333333</v>
      </c>
      <c r="E103" s="14">
        <f>-$D$10*B103+$D$12</f>
        <v>-3.333333333333333</v>
      </c>
      <c r="F103" s="14">
        <f>0.25*(1-B103/$D$9)</f>
        <v>-4</v>
      </c>
      <c r="G103" s="14">
        <f>IF(B103&lt;$D$7,IF(B103&lt;=$D$9,F103,D103),E103)</f>
        <v>-3.333333333333333</v>
      </c>
      <c r="H103" s="14">
        <f>IF(G103&gt;0,G103/$D$14,0)</f>
        <v>0</v>
      </c>
      <c r="I103" s="20"/>
    </row>
    <row r="104" spans="2:9" ht="13.5">
      <c r="B104" s="23">
        <v>8.6</v>
      </c>
      <c r="C104" s="14">
        <f>$D$15*(EXP(-(B104-$D$7)*(B104-$D$7)/(2*$D$9*$D$9))/($D$9*SQRT(2*3.1415926)))</f>
        <v>1.4203355242450264E-38</v>
      </c>
      <c r="D104" s="14">
        <f>$D$10*B104+$D$11</f>
        <v>5.3999999999999995</v>
      </c>
      <c r="E104" s="14">
        <f>-$D$10*B104+$D$12</f>
        <v>-3.3999999999999995</v>
      </c>
      <c r="F104" s="14">
        <f>0.25*(1-B104/$D$9)</f>
        <v>-4.05</v>
      </c>
      <c r="G104" s="14">
        <f>IF(B104&lt;$D$7,IF(B104&lt;=$D$9,F104,D104),E104)</f>
        <v>-3.3999999999999995</v>
      </c>
      <c r="H104" s="14">
        <f>IF(G104&gt;0,G104/$D$14,0)</f>
        <v>0</v>
      </c>
      <c r="I104" s="20"/>
    </row>
    <row r="105" spans="2:9" ht="13.5">
      <c r="B105" s="23">
        <v>8.700000000000001</v>
      </c>
      <c r="C105" s="14">
        <f>$D$15*(EXP(-(B105-$D$7)*(B105-$D$7)/(2*$D$9*$D$9))/($D$9*SQRT(2*3.1415926)))</f>
        <v>9.934994420169852E-40</v>
      </c>
      <c r="D105" s="14">
        <f>$D$10*B105+$D$11</f>
        <v>5.466666666666668</v>
      </c>
      <c r="E105" s="14">
        <f>-$D$10*B105+$D$12</f>
        <v>-3.4666666666666677</v>
      </c>
      <c r="F105" s="14">
        <f>0.25*(1-B105/$D$9)</f>
        <v>-4.1000000000000005</v>
      </c>
      <c r="G105" s="14">
        <f>IF(B105&lt;$D$7,IF(B105&lt;=$D$9,F105,D105),E105)</f>
        <v>-3.4666666666666677</v>
      </c>
      <c r="H105" s="14">
        <f>IF(G105&gt;0,G105/$D$14,0)</f>
        <v>0</v>
      </c>
      <c r="I105" s="20"/>
    </row>
    <row r="106" spans="2:9" ht="13.5">
      <c r="B106" s="23">
        <v>8.8</v>
      </c>
      <c r="C106" s="14">
        <f>$D$15*(EXP(-(B106-$D$7)*(B106-$D$7)/(2*$D$9*$D$9))/($D$9*SQRT(2*3.1415926)))</f>
        <v>6.676863940740755E-41</v>
      </c>
      <c r="D106" s="14">
        <f>$D$10*B106+$D$11</f>
        <v>5.533333333333334</v>
      </c>
      <c r="E106" s="14">
        <f>-$D$10*B106+$D$12</f>
        <v>-3.533333333333334</v>
      </c>
      <c r="F106" s="14">
        <f>0.25*(1-B106/$D$9)</f>
        <v>-4.15</v>
      </c>
      <c r="G106" s="14">
        <f>IF(B106&lt;$D$7,IF(B106&lt;=$D$9,F106,D106),E106)</f>
        <v>-3.533333333333334</v>
      </c>
      <c r="H106" s="14">
        <f>IF(G106&gt;0,G106/$D$14,0)</f>
        <v>0</v>
      </c>
      <c r="I106" s="20"/>
    </row>
    <row r="107" spans="2:9" ht="13.5">
      <c r="B107" s="23">
        <v>8.9</v>
      </c>
      <c r="C107" s="14">
        <f>$D$15*(EXP(-(B107-$D$7)*(B107-$D$7)/(2*$D$9*$D$9))/($D$9*SQRT(2*3.1415926)))</f>
        <v>4.311274208121207E-42</v>
      </c>
      <c r="D107" s="14">
        <f>$D$10*B107+$D$11</f>
        <v>5.6000000000000005</v>
      </c>
      <c r="E107" s="14">
        <f>-$D$10*B107+$D$12</f>
        <v>-3.6000000000000005</v>
      </c>
      <c r="F107" s="14">
        <f>0.25*(1-B107/$D$9)</f>
        <v>-4.2</v>
      </c>
      <c r="G107" s="14">
        <f>IF(B107&lt;$D$7,IF(B107&lt;=$D$9,F107,D107),E107)</f>
        <v>-3.6000000000000005</v>
      </c>
      <c r="H107" s="14">
        <f>IF(G107&gt;0,G107/$D$14,0)</f>
        <v>0</v>
      </c>
      <c r="I107" s="20"/>
    </row>
    <row r="108" spans="2:9" ht="13.5">
      <c r="B108" s="23">
        <v>9</v>
      </c>
      <c r="C108" s="14">
        <f>$D$15*(EXP(-(B108-$D$7)*(B108-$D$7)/(2*$D$9*$D$9))/($D$9*SQRT(2*3.1415926)))</f>
        <v>2.6746501676634558E-43</v>
      </c>
      <c r="D108" s="14">
        <f>$D$10*B108+$D$11</f>
        <v>5.666666666666667</v>
      </c>
      <c r="E108" s="14">
        <f>-$D$10*B108+$D$12</f>
        <v>-3.666666666666667</v>
      </c>
      <c r="F108" s="14">
        <f>0.25*(1-B108/$D$9)</f>
        <v>-4.25</v>
      </c>
      <c r="G108" s="14">
        <f>IF(B108&lt;$D$7,IF(B108&lt;=$D$9,F108,D108),E108)</f>
        <v>-3.666666666666667</v>
      </c>
      <c r="H108" s="14">
        <f>IF(G108&gt;0,G108/$D$14,0)</f>
        <v>0</v>
      </c>
      <c r="I108" s="20"/>
    </row>
    <row r="109" spans="2:9" ht="13.5">
      <c r="B109" s="23">
        <v>9.1</v>
      </c>
      <c r="C109" s="14">
        <f>$D$15*(EXP(-(B109-$D$7)*(B109-$D$7)/(2*$D$9*$D$9))/($D$9*SQRT(2*3.1415926)))</f>
        <v>1.5942504466020408E-44</v>
      </c>
      <c r="D109" s="14">
        <f>$D$10*B109+$D$11</f>
        <v>5.733333333333333</v>
      </c>
      <c r="E109" s="14">
        <f>-$D$10*B109+$D$12</f>
        <v>-3.7333333333333334</v>
      </c>
      <c r="F109" s="14">
        <f>0.25*(1-B109/$D$9)</f>
        <v>-4.3</v>
      </c>
      <c r="G109" s="14">
        <f>IF(B109&lt;$D$7,IF(B109&lt;=$D$9,F109,D109),E109)</f>
        <v>-3.7333333333333334</v>
      </c>
      <c r="H109" s="14">
        <f>IF(G109&gt;0,G109/$D$14,0)</f>
        <v>0</v>
      </c>
      <c r="I109" s="20"/>
    </row>
    <row r="110" spans="2:9" ht="13.5">
      <c r="B110" s="23">
        <v>9.200000000000001</v>
      </c>
      <c r="C110" s="14">
        <f>$D$15*(EXP(-(B110-$D$7)*(B110-$D$7)/(2*$D$9*$D$9))/($D$9*SQRT(2*3.1415926)))</f>
        <v>9.130074662956271E-46</v>
      </c>
      <c r="D110" s="14">
        <f>$D$10*B110+$D$11</f>
        <v>5.800000000000001</v>
      </c>
      <c r="E110" s="14">
        <f>-$D$10*B110+$D$12</f>
        <v>-3.8000000000000007</v>
      </c>
      <c r="F110" s="14">
        <f>0.25*(1-B110/$D$9)</f>
        <v>-4.3500000000000005</v>
      </c>
      <c r="G110" s="14">
        <f>IF(B110&lt;$D$7,IF(B110&lt;=$D$9,F110,D110),E110)</f>
        <v>-3.8000000000000007</v>
      </c>
      <c r="H110" s="14">
        <f>IF(G110&gt;0,G110/$D$14,0)</f>
        <v>0</v>
      </c>
      <c r="I110" s="20"/>
    </row>
    <row r="111" spans="2:9" ht="13.5">
      <c r="B111" s="23">
        <v>9.3</v>
      </c>
      <c r="C111" s="14">
        <f>$D$15*(EXP(-(B111-$D$7)*(B111-$D$7)/(2*$D$9*$D$9))/($D$9*SQRT(2*3.1415926)))</f>
        <v>5.023661073112751E-47</v>
      </c>
      <c r="D111" s="14">
        <f>$D$10*B111+$D$11</f>
        <v>5.866666666666667</v>
      </c>
      <c r="E111" s="14">
        <f>-$D$10*B111+$D$12</f>
        <v>-3.866666666666667</v>
      </c>
      <c r="F111" s="14">
        <f>0.25*(1-B111/$D$9)</f>
        <v>-4.4</v>
      </c>
      <c r="G111" s="14">
        <f>IF(B111&lt;$D$7,IF(B111&lt;=$D$9,F111,D111),E111)</f>
        <v>-3.866666666666667</v>
      </c>
      <c r="H111" s="14">
        <f>IF(G111&gt;0,G111/$D$14,0)</f>
        <v>0</v>
      </c>
      <c r="I111" s="20"/>
    </row>
    <row r="112" spans="2:9" ht="13.5">
      <c r="B112" s="23">
        <v>9.4</v>
      </c>
      <c r="C112" s="14">
        <f>$D$15*(EXP(-(B112-$D$7)*(B112-$D$7)/(2*$D$9*$D$9))/($D$9*SQRT(2*3.1415926)))</f>
        <v>2.655795035645932E-48</v>
      </c>
      <c r="D112" s="14">
        <f>$D$10*B112+$D$11</f>
        <v>5.933333333333334</v>
      </c>
      <c r="E112" s="14">
        <f>-$D$10*B112+$D$12</f>
        <v>-3.9333333333333336</v>
      </c>
      <c r="F112" s="14">
        <f>0.25*(1-B112/$D$9)</f>
        <v>-4.45</v>
      </c>
      <c r="G112" s="14">
        <f>IF(B112&lt;$D$7,IF(B112&lt;=$D$9,F112,D112),E112)</f>
        <v>-3.9333333333333336</v>
      </c>
      <c r="H112" s="14">
        <f>IF(G112&gt;0,G112/$D$14,0)</f>
        <v>0</v>
      </c>
      <c r="I112" s="20"/>
    </row>
    <row r="113" spans="2:9" ht="13.5">
      <c r="B113" s="23">
        <v>9.5</v>
      </c>
      <c r="C113" s="14">
        <f>$D$15*(EXP(-(B113-$D$7)*(B113-$D$7)/(2*$D$9*$D$9))/($D$9*SQRT(2*3.1415926)))</f>
        <v>1.3489535602478738E-49</v>
      </c>
      <c r="D113" s="14">
        <f>$D$10*B113+$D$11</f>
        <v>6</v>
      </c>
      <c r="E113" s="14">
        <f>-$D$10*B113+$D$12</f>
        <v>-4</v>
      </c>
      <c r="F113" s="14">
        <f>0.25*(1-B113/$D$9)</f>
        <v>-4.5</v>
      </c>
      <c r="G113" s="14">
        <f>IF(B113&lt;$D$7,IF(B113&lt;=$D$9,F113,D113),E113)</f>
        <v>-4</v>
      </c>
      <c r="H113" s="14">
        <f>IF(G113&gt;0,G113/$D$14,0)</f>
        <v>0</v>
      </c>
      <c r="I113" s="20"/>
    </row>
    <row r="114" spans="2:9" ht="13.5">
      <c r="B114" s="23">
        <v>9.600000000000001</v>
      </c>
      <c r="C114" s="14">
        <f>$D$15*(EXP(-(B114-$D$7)*(B114-$D$7)/(2*$D$9*$D$9))/($D$9*SQRT(2*3.1415926)))</f>
        <v>6.583057725386875E-51</v>
      </c>
      <c r="D114" s="14">
        <f>$D$10*B114+$D$11</f>
        <v>6.066666666666667</v>
      </c>
      <c r="E114" s="14">
        <f>-$D$10*B114+$D$12</f>
        <v>-4.066666666666667</v>
      </c>
      <c r="F114" s="14">
        <f>0.25*(1-B114/$D$9)</f>
        <v>-4.550000000000001</v>
      </c>
      <c r="G114" s="14">
        <f>IF(B114&lt;$D$7,IF(B114&lt;=$D$9,F114,D114),E114)</f>
        <v>-4.066666666666667</v>
      </c>
      <c r="H114" s="14">
        <f>IF(G114&gt;0,G114/$D$14,0)</f>
        <v>0</v>
      </c>
      <c r="I114" s="20"/>
    </row>
    <row r="115" spans="2:9" ht="13.5">
      <c r="B115" s="23">
        <v>9.700000000000001</v>
      </c>
      <c r="C115" s="14">
        <f>$D$15*(EXP(-(B115-$D$7)*(B115-$D$7)/(2*$D$9*$D$9))/($D$9*SQRT(2*3.1415926)))</f>
        <v>3.0866440424353418E-52</v>
      </c>
      <c r="D115" s="14">
        <f>$D$10*B115+$D$11</f>
        <v>6.133333333333334</v>
      </c>
      <c r="E115" s="14">
        <f>-$D$10*B115+$D$12</f>
        <v>-4.133333333333334</v>
      </c>
      <c r="F115" s="14">
        <f>0.25*(1-B115/$D$9)</f>
        <v>-4.6000000000000005</v>
      </c>
      <c r="G115" s="14">
        <f>IF(B115&lt;$D$7,IF(B115&lt;=$D$9,F115,D115),E115)</f>
        <v>-4.133333333333334</v>
      </c>
      <c r="H115" s="14">
        <f>IF(G115&gt;0,G115/$D$14,0)</f>
        <v>0</v>
      </c>
      <c r="I115" s="20"/>
    </row>
    <row r="116" spans="2:9" ht="13.5">
      <c r="B116" s="23">
        <v>9.8</v>
      </c>
      <c r="C116" s="14">
        <f>$D$15*(EXP(-(B116-$D$7)*(B116-$D$7)/(2*$D$9*$D$9))/($D$9*SQRT(2*3.1415926)))</f>
        <v>1.3905085218453996E-53</v>
      </c>
      <c r="D116" s="14">
        <f>$D$10*B116+$D$11</f>
        <v>6.2</v>
      </c>
      <c r="E116" s="14">
        <f>-$D$10*B116+$D$12</f>
        <v>-4.2</v>
      </c>
      <c r="F116" s="14">
        <f>0.25*(1-B116/$D$9)</f>
        <v>-4.65</v>
      </c>
      <c r="G116" s="14">
        <f>IF(B116&lt;$D$7,IF(B116&lt;=$D$9,F116,D116),E116)</f>
        <v>-4.2</v>
      </c>
      <c r="H116" s="14">
        <f>IF(G116&gt;0,G116/$D$14,0)</f>
        <v>0</v>
      </c>
      <c r="I116" s="20"/>
    </row>
    <row r="117" spans="2:9" ht="13.5">
      <c r="B117" s="23">
        <v>9.9</v>
      </c>
      <c r="C117" s="14">
        <f>$D$15*(EXP(-(B117-$D$7)*(B117-$D$7)/(2*$D$9*$D$9))/($D$9*SQRT(2*3.1415926)))</f>
        <v>6.018509933199657E-55</v>
      </c>
      <c r="D117" s="14">
        <f>$D$10*B117+$D$11</f>
        <v>6.266666666666667</v>
      </c>
      <c r="E117" s="14">
        <f>-$D$10*B117+$D$12</f>
        <v>-4.266666666666667</v>
      </c>
      <c r="F117" s="14">
        <f>0.25*(1-B117/$D$9)</f>
        <v>-4.7</v>
      </c>
      <c r="G117" s="14">
        <f>IF(B117&lt;$D$7,IF(B117&lt;=$D$9,F117,D117),E117)</f>
        <v>-4.266666666666667</v>
      </c>
      <c r="H117" s="14">
        <f>IF(G117&gt;0,G117/$D$14,0)</f>
        <v>0</v>
      </c>
      <c r="I117" s="20"/>
    </row>
    <row r="118" spans="2:9" ht="13.5">
      <c r="B118" s="23">
        <v>10</v>
      </c>
      <c r="C118" s="14">
        <f>$D$15*(EXP(-(B118-$D$7)*(B118-$D$7)/(2*$D$9*$D$9))/($D$9*SQRT(2*3.1415926)))</f>
        <v>2.502836784253978E-56</v>
      </c>
      <c r="D118" s="14">
        <f>$D$10*B118+$D$11</f>
        <v>6.333333333333333</v>
      </c>
      <c r="E118" s="14">
        <f>-$D$10*B118+$D$12</f>
        <v>-4.333333333333333</v>
      </c>
      <c r="F118" s="14">
        <f>0.25*(1-B118/$D$9)</f>
        <v>-4.75</v>
      </c>
      <c r="G118" s="14">
        <f>IF(B118&lt;$D$7,IF(B118&lt;=$D$9,F118,D118),E118)</f>
        <v>-4.333333333333333</v>
      </c>
      <c r="H118" s="14">
        <f>IF(G118&gt;0,G118/$D$14,0)</f>
        <v>0</v>
      </c>
      <c r="I118" s="20"/>
    </row>
    <row r="119" spans="2:8" ht="13.5">
      <c r="B119" s="23">
        <v>10.100000000000001</v>
      </c>
      <c r="C119" s="14">
        <f>$D$15*(EXP(-(B119-$D$7)*(B119-$D$7)/(2*$D$9*$D$9))/($D$9*SQRT(2*3.1415926)))</f>
        <v>1.000009895317698E-57</v>
      </c>
      <c r="D119" s="14">
        <f>$D$10*B119+$D$11</f>
        <v>6.400000000000001</v>
      </c>
      <c r="E119" s="14">
        <f>-$D$10*B119+$D$12</f>
        <v>-4.400000000000001</v>
      </c>
      <c r="F119" s="14">
        <f>0.25*(1-B119/$D$9)</f>
        <v>-4.800000000000001</v>
      </c>
      <c r="G119" s="14">
        <f>IF(B119&lt;$D$7,IF(B119&lt;=$D$9,F119,D119),E119)</f>
        <v>-4.400000000000001</v>
      </c>
      <c r="H119" s="14">
        <f>IF(G119&gt;0,G119/$D$14,0)</f>
        <v>0</v>
      </c>
    </row>
    <row r="120" spans="2:8" ht="13.5">
      <c r="B120" s="23">
        <v>10.200000000000001</v>
      </c>
      <c r="C120" s="14">
        <f>$D$15*(EXP(-(B120-$D$7)*(B120-$D$7)/(2*$D$9*$D$9))/($D$9*SQRT(2*3.1415926)))</f>
        <v>3.8388777882946713E-59</v>
      </c>
      <c r="D120" s="14">
        <f>$D$10*B120+$D$11</f>
        <v>6.466666666666668</v>
      </c>
      <c r="E120" s="14">
        <f>-$D$10*B120+$D$12</f>
        <v>-4.466666666666668</v>
      </c>
      <c r="F120" s="14">
        <f>0.25*(1-B120/$D$9)</f>
        <v>-4.8500000000000005</v>
      </c>
      <c r="G120" s="14">
        <f>IF(B120&lt;$D$7,IF(B120&lt;=$D$9,F120,D120),E120)</f>
        <v>-4.466666666666668</v>
      </c>
      <c r="H120" s="14">
        <f>IF(G120&gt;0,G120/$D$14,0)</f>
        <v>0</v>
      </c>
    </row>
    <row r="121" spans="2:8" ht="13.5">
      <c r="B121" s="23">
        <v>10.3</v>
      </c>
      <c r="C121" s="14">
        <f>$D$15*(EXP(-(B121-$D$7)*(B121-$D$7)/(2*$D$9*$D$9))/($D$9*SQRT(2*3.1415926)))</f>
        <v>1.4158997209857676E-60</v>
      </c>
      <c r="D121" s="14">
        <f>$D$10*B121+$D$11</f>
        <v>6.533333333333334</v>
      </c>
      <c r="E121" s="14">
        <f>-$D$10*B121+$D$12</f>
        <v>-4.533333333333334</v>
      </c>
      <c r="F121" s="14">
        <f>0.25*(1-B121/$D$9)</f>
        <v>-4.9</v>
      </c>
      <c r="G121" s="14">
        <f>IF(B121&lt;$D$7,IF(B121&lt;=$D$9,F121,D121),E121)</f>
        <v>-4.533333333333334</v>
      </c>
      <c r="H121" s="14">
        <f>IF(G121&gt;0,G121/$D$14,0)</f>
        <v>0</v>
      </c>
    </row>
    <row r="122" spans="2:8" ht="13.5">
      <c r="B122" s="23">
        <v>10.4</v>
      </c>
      <c r="C122" s="14">
        <f>$D$15*(EXP(-(B122-$D$7)*(B122-$D$7)/(2*$D$9*$D$9))/($D$9*SQRT(2*3.1415926)))</f>
        <v>5.0175178550597205E-62</v>
      </c>
      <c r="D122" s="14">
        <f>$D$10*B122+$D$11</f>
        <v>6.6000000000000005</v>
      </c>
      <c r="E122" s="14">
        <f>-$D$10*B122+$D$12</f>
        <v>-4.6000000000000005</v>
      </c>
      <c r="F122" s="14">
        <f>0.25*(1-B122/$D$9)</f>
        <v>-4.95</v>
      </c>
      <c r="G122" s="14">
        <f>IF(B122&lt;$D$7,IF(B122&lt;=$D$9,F122,D122),E122)</f>
        <v>-4.6000000000000005</v>
      </c>
      <c r="H122" s="14">
        <f>IF(G122&gt;0,G122/$D$14,0)</f>
        <v>0</v>
      </c>
    </row>
    <row r="123" spans="2:8" ht="13.5">
      <c r="B123" s="23">
        <v>10.5</v>
      </c>
      <c r="C123" s="14">
        <f>$D$15*(EXP(-(B123-$D$7)*(B123-$D$7)/(2*$D$9*$D$9))/($D$9*SQRT(2*3.1415926)))</f>
        <v>1.7083371205019058E-63</v>
      </c>
      <c r="D123" s="14">
        <f>$D$10*B123+$D$11</f>
        <v>6.666666666666667</v>
      </c>
      <c r="E123" s="14">
        <f>-$D$10*B123+$D$12</f>
        <v>-4.666666666666667</v>
      </c>
      <c r="F123" s="14">
        <f>0.25*(1-B123/$D$9)</f>
        <v>-5</v>
      </c>
      <c r="G123" s="14">
        <f>IF(B123&lt;$D$7,IF(B123&lt;=$D$9,F123,D123),E123)</f>
        <v>-4.666666666666667</v>
      </c>
      <c r="H123" s="14">
        <f>IF(G123&gt;0,G123/$D$14,0)</f>
        <v>0</v>
      </c>
    </row>
    <row r="124" spans="2:8" ht="13.5">
      <c r="B124" s="23">
        <v>10.600000000000001</v>
      </c>
      <c r="C124" s="14">
        <f>$D$15*(EXP(-(B124-$D$7)*(B124-$D$7)/(2*$D$9*$D$9))/($D$9*SQRT(2*3.1415926)))</f>
        <v>5.588386690832857E-65</v>
      </c>
      <c r="D124" s="14">
        <f>$D$10*B124+$D$11</f>
        <v>6.733333333333334</v>
      </c>
      <c r="E124" s="14">
        <f>-$D$10*B124+$D$12</f>
        <v>-4.733333333333334</v>
      </c>
      <c r="F124" s="14">
        <f>0.25*(1-B124/$D$9)</f>
        <v>-5.050000000000001</v>
      </c>
      <c r="G124" s="14">
        <f>IF(B124&lt;$D$7,IF(B124&lt;=$D$9,F124,D124),E124)</f>
        <v>-4.733333333333334</v>
      </c>
      <c r="H124" s="14">
        <f>IF(G124&gt;0,G124/$D$14,0)</f>
        <v>0</v>
      </c>
    </row>
    <row r="125" spans="2:8" ht="13.5">
      <c r="B125" s="23">
        <v>10.7</v>
      </c>
      <c r="C125" s="14">
        <f>$D$15*(EXP(-(B125-$D$7)*(B125-$D$7)/(2*$D$9*$D$9))/($D$9*SQRT(2*3.1415926)))</f>
        <v>1.7564166375950371E-66</v>
      </c>
      <c r="D125" s="14">
        <f>$D$10*B125+$D$11</f>
        <v>6.8</v>
      </c>
      <c r="E125" s="14">
        <f>-$D$10*B125+$D$12</f>
        <v>-4.8</v>
      </c>
      <c r="F125" s="14">
        <f>0.25*(1-B125/$D$9)</f>
        <v>-5.1</v>
      </c>
      <c r="G125" s="14">
        <f>IF(B125&lt;$D$7,IF(B125&lt;=$D$9,F125,D125),E125)</f>
        <v>-4.8</v>
      </c>
      <c r="H125" s="14">
        <f>IF(G125&gt;0,G125/$D$14,0)</f>
        <v>0</v>
      </c>
    </row>
    <row r="126" spans="2:8" ht="13.5">
      <c r="B126" s="23">
        <v>10.8</v>
      </c>
      <c r="C126" s="14">
        <f>$D$15*(EXP(-(B126-$D$7)*(B126-$D$7)/(2*$D$9*$D$9))/($D$9*SQRT(2*3.1415926)))</f>
        <v>5.303918665479376E-68</v>
      </c>
      <c r="D126" s="14">
        <f>$D$10*B126+$D$11</f>
        <v>6.866666666666667</v>
      </c>
      <c r="E126" s="14">
        <f>-$D$10*B126+$D$12</f>
        <v>-4.866666666666667</v>
      </c>
      <c r="F126" s="14">
        <f>0.25*(1-B126/$D$9)</f>
        <v>-5.15</v>
      </c>
      <c r="G126" s="14">
        <f>IF(B126&lt;$D$7,IF(B126&lt;=$D$9,F126,D126),E126)</f>
        <v>-4.866666666666667</v>
      </c>
      <c r="H126" s="14">
        <f>IF(G126&gt;0,G126/$D$14,0)</f>
        <v>0</v>
      </c>
    </row>
    <row r="127" spans="2:8" ht="13.5">
      <c r="B127" s="23">
        <v>10.9</v>
      </c>
      <c r="C127" s="14">
        <f>$D$15*(EXP(-(B127-$D$7)*(B127-$D$7)/(2*$D$9*$D$9))/($D$9*SQRT(2*3.1415926)))</f>
        <v>1.5388432705892445E-69</v>
      </c>
      <c r="D127" s="14">
        <f>$D$10*B127+$D$11</f>
        <v>6.933333333333334</v>
      </c>
      <c r="E127" s="14">
        <f>-$D$10*B127+$D$12</f>
        <v>-4.933333333333334</v>
      </c>
      <c r="F127" s="14">
        <f>0.25*(1-B127/$D$9)</f>
        <v>-5.2</v>
      </c>
      <c r="G127" s="14">
        <f>IF(B127&lt;$D$7,IF(B127&lt;=$D$9,F127,D127),E127)</f>
        <v>-4.933333333333334</v>
      </c>
      <c r="H127" s="14">
        <f>IF(G127&gt;0,G127/$D$14,0)</f>
        <v>0</v>
      </c>
    </row>
    <row r="128" spans="2:8" ht="13.5">
      <c r="B128" s="23">
        <v>11</v>
      </c>
      <c r="C128" s="14">
        <f>$D$15*(EXP(-(B128-$D$7)*(B128-$D$7)/(2*$D$9*$D$9))/($D$9*SQRT(2*3.1415926)))</f>
        <v>4.289633067306391E-71</v>
      </c>
      <c r="D128" s="14">
        <f>$D$10*B128+$D$11</f>
        <v>7</v>
      </c>
      <c r="E128" s="14">
        <f>-$D$10*B128+$D$12</f>
        <v>-5</v>
      </c>
      <c r="F128" s="14">
        <f>0.25*(1-B128/$D$9)</f>
        <v>-5.25</v>
      </c>
      <c r="G128" s="14">
        <f>IF(B128&lt;$D$7,IF(B128&lt;=$D$9,F128,D128),E128)</f>
        <v>-5</v>
      </c>
      <c r="H128" s="14">
        <f>IF(G128&gt;0,G128/$D$14,0)</f>
        <v>0</v>
      </c>
    </row>
    <row r="129" spans="2:8" ht="13.5">
      <c r="B129" s="23">
        <v>11.100000000000001</v>
      </c>
      <c r="C129" s="14">
        <f>$D$15*(EXP(-(B129-$D$7)*(B129-$D$7)/(2*$D$9*$D$9))/($D$9*SQRT(2*3.1415926)))</f>
        <v>1.148878547137832E-72</v>
      </c>
      <c r="D129" s="14">
        <f>$D$10*B129+$D$11</f>
        <v>7.066666666666667</v>
      </c>
      <c r="E129" s="14">
        <f>-$D$10*B129+$D$12</f>
        <v>-5.066666666666667</v>
      </c>
      <c r="F129" s="14">
        <f>0.25*(1-B129/$D$9)</f>
        <v>-5.300000000000001</v>
      </c>
      <c r="G129" s="14">
        <f>IF(B129&lt;$D$7,IF(B129&lt;=$D$9,F129,D129),E129)</f>
        <v>-5.066666666666667</v>
      </c>
      <c r="H129" s="14">
        <f>IF(G129&gt;0,G129/$D$14,0)</f>
        <v>0</v>
      </c>
    </row>
    <row r="130" spans="2:8" ht="13.5">
      <c r="B130" s="23">
        <v>11.2</v>
      </c>
      <c r="C130" s="14">
        <f>$D$15*(EXP(-(B130-$D$7)*(B130-$D$7)/(2*$D$9*$D$9))/($D$9*SQRT(2*3.1415926)))</f>
        <v>2.956353183526881E-74</v>
      </c>
      <c r="D130" s="14">
        <f>$D$10*B130+$D$11</f>
        <v>7.133333333333333</v>
      </c>
      <c r="E130" s="14">
        <f>-$D$10*B130+$D$12</f>
        <v>-5.133333333333333</v>
      </c>
      <c r="F130" s="14">
        <f>0.25*(1-B130/$D$9)</f>
        <v>-5.35</v>
      </c>
      <c r="G130" s="14">
        <f>IF(B130&lt;$D$7,IF(B130&lt;=$D$9,F130,D130),E130)</f>
        <v>-5.133333333333333</v>
      </c>
      <c r="H130" s="14">
        <f>IF(G130&gt;0,G130/$D$14,0)</f>
        <v>0</v>
      </c>
    </row>
    <row r="131" spans="2:8" ht="13.5">
      <c r="B131" s="23">
        <v>11.3</v>
      </c>
      <c r="C131" s="14">
        <f>$D$15*(EXP(-(B131-$D$7)*(B131-$D$7)/(2*$D$9*$D$9))/($D$9*SQRT(2*3.1415926)))</f>
        <v>7.309147618859565E-76</v>
      </c>
      <c r="D131" s="14">
        <f>$D$10*B131+$D$11</f>
        <v>7.2</v>
      </c>
      <c r="E131" s="14">
        <f>-$D$10*B131+$D$12</f>
        <v>-5.2</v>
      </c>
      <c r="F131" s="14">
        <f>0.25*(1-B131/$D$9)</f>
        <v>-5.4</v>
      </c>
      <c r="G131" s="14">
        <f>IF(B131&lt;$D$7,IF(B131&lt;=$D$9,F131,D131),E131)</f>
        <v>-5.2</v>
      </c>
      <c r="H131" s="14">
        <f>IF(G131&gt;0,G131/$D$14,0)</f>
        <v>0</v>
      </c>
    </row>
    <row r="132" spans="2:8" ht="13.5">
      <c r="B132" s="23">
        <v>11.4</v>
      </c>
      <c r="C132" s="14">
        <f>$D$15*(EXP(-(B132-$D$7)*(B132-$D$7)/(2*$D$9*$D$9))/($D$9*SQRT(2*3.1415926)))</f>
        <v>1.736222463403209E-77</v>
      </c>
      <c r="D132" s="14">
        <f>$D$10*B132+$D$11</f>
        <v>7.266666666666667</v>
      </c>
      <c r="E132" s="14">
        <f>-$D$10*B132+$D$12</f>
        <v>-5.266666666666667</v>
      </c>
      <c r="F132" s="14">
        <f>0.25*(1-B132/$D$9)</f>
        <v>-5.45</v>
      </c>
      <c r="G132" s="14">
        <f>IF(B132&lt;$D$7,IF(B132&lt;=$D$9,F132,D132),E132)</f>
        <v>-5.266666666666667</v>
      </c>
      <c r="H132" s="14">
        <f>IF(G132&gt;0,G132/$D$14,0)</f>
        <v>0</v>
      </c>
    </row>
    <row r="133" spans="2:8" ht="13.5">
      <c r="B133" s="23">
        <v>11.5</v>
      </c>
      <c r="C133" s="14">
        <f>$D$15*(EXP(-(B133-$D$7)*(B133-$D$7)/(2*$D$9*$D$9))/($D$9*SQRT(2*3.1415926)))</f>
        <v>3.9625269527567305E-79</v>
      </c>
      <c r="D133" s="14">
        <f>$D$10*B133+$D$11</f>
        <v>7.333333333333333</v>
      </c>
      <c r="E133" s="14">
        <f>-$D$10*B133+$D$12</f>
        <v>-5.333333333333333</v>
      </c>
      <c r="F133" s="14">
        <f>0.25*(1-B133/$D$9)</f>
        <v>-5.5</v>
      </c>
      <c r="G133" s="14">
        <f>IF(B133&lt;$D$7,IF(B133&lt;=$D$9,F133,D133),E133)</f>
        <v>-5.333333333333333</v>
      </c>
      <c r="H133" s="14">
        <f>IF(G133&gt;0,G133/$D$14,0)</f>
        <v>0</v>
      </c>
    </row>
    <row r="134" spans="2:8" ht="13.5">
      <c r="B134" s="23">
        <v>11.600000000000001</v>
      </c>
      <c r="C134" s="14">
        <f>$D$15*(EXP(-(B134-$D$7)*(B134-$D$7)/(2*$D$9*$D$9))/($D$9*SQRT(2*3.1415926)))</f>
        <v>8.688950205819045E-81</v>
      </c>
      <c r="D134" s="14">
        <f>$D$10*B134+$D$11</f>
        <v>7.400000000000001</v>
      </c>
      <c r="E134" s="14">
        <f>-$D$10*B134+$D$12</f>
        <v>-5.400000000000001</v>
      </c>
      <c r="F134" s="14">
        <f>0.25*(1-B134/$D$9)</f>
        <v>-5.550000000000001</v>
      </c>
      <c r="G134" s="14">
        <f>IF(B134&lt;$D$7,IF(B134&lt;=$D$9,F134,D134),E134)</f>
        <v>-5.400000000000001</v>
      </c>
      <c r="H134" s="14">
        <f>IF(G134&gt;0,G134/$D$14,0)</f>
        <v>0</v>
      </c>
    </row>
    <row r="135" spans="2:8" ht="13.5">
      <c r="B135" s="23">
        <v>11.7</v>
      </c>
      <c r="C135" s="14">
        <f>$D$15*(EXP(-(B135-$D$7)*(B135-$D$7)/(2*$D$9*$D$9))/($D$9*SQRT(2*3.1415926)))</f>
        <v>1.830587987919395E-82</v>
      </c>
      <c r="D135" s="14">
        <f>$D$10*B135+$D$11</f>
        <v>7.466666666666666</v>
      </c>
      <c r="E135" s="14">
        <f>-$D$10*B135+$D$12</f>
        <v>-5.466666666666666</v>
      </c>
      <c r="F135" s="14">
        <f>0.25*(1-B135/$D$9)</f>
        <v>-5.6</v>
      </c>
      <c r="G135" s="14">
        <f>IF(B135&lt;$D$7,IF(B135&lt;=$D$9,F135,D135),E135)</f>
        <v>-5.466666666666666</v>
      </c>
      <c r="H135" s="14">
        <f>IF(G135&gt;0,G135/$D$14,0)</f>
        <v>0</v>
      </c>
    </row>
    <row r="136" spans="2:8" ht="13.5">
      <c r="B136" s="23">
        <v>11.8</v>
      </c>
      <c r="C136" s="14">
        <f>$D$15*(EXP(-(B136-$D$7)*(B136-$D$7)/(2*$D$9*$D$9))/($D$9*SQRT(2*3.1415926)))</f>
        <v>3.7054599945215305E-84</v>
      </c>
      <c r="D136" s="14">
        <f>$D$10*B136+$D$11</f>
        <v>7.533333333333334</v>
      </c>
      <c r="E136" s="14">
        <f>-$D$10*B136+$D$12</f>
        <v>-5.533333333333334</v>
      </c>
      <c r="F136" s="14">
        <f>0.25*(1-B136/$D$9)</f>
        <v>-5.65</v>
      </c>
      <c r="G136" s="14">
        <f>IF(B136&lt;$D$7,IF(B136&lt;=$D$9,F136,D136),E136)</f>
        <v>-5.533333333333334</v>
      </c>
      <c r="H136" s="14">
        <f>IF(G136&gt;0,G136/$D$14,0)</f>
        <v>0</v>
      </c>
    </row>
    <row r="137" spans="2:8" ht="13.5">
      <c r="B137" s="23">
        <v>11.9</v>
      </c>
      <c r="C137" s="14">
        <f>$D$15*(EXP(-(B137-$D$7)*(B137-$D$7)/(2*$D$9*$D$9))/($D$9*SQRT(2*3.1415926)))</f>
        <v>7.206458170389152E-86</v>
      </c>
      <c r="D137" s="14">
        <f>$D$10*B137+$D$11</f>
        <v>7.6000000000000005</v>
      </c>
      <c r="E137" s="14">
        <f>-$D$10*B137+$D$12</f>
        <v>-5.6000000000000005</v>
      </c>
      <c r="F137" s="14">
        <f>0.25*(1-B137/$D$9)</f>
        <v>-5.7</v>
      </c>
      <c r="G137" s="14">
        <f>IF(B137&lt;$D$7,IF(B137&lt;=$D$9,F137,D137),E137)</f>
        <v>-5.6000000000000005</v>
      </c>
      <c r="H137" s="14">
        <f>IF(G137&gt;0,G137/$D$14,0)</f>
        <v>0</v>
      </c>
    </row>
    <row r="138" spans="2:8" ht="13.5">
      <c r="B138" s="23">
        <v>12</v>
      </c>
      <c r="C138" s="14">
        <f>$D$15*(EXP(-(B138-$D$7)*(B138-$D$7)/(2*$D$9*$D$9))/($D$9*SQRT(2*3.1415926)))</f>
        <v>1.3465727827435064E-87</v>
      </c>
      <c r="D138" s="14">
        <f>$D$10*B138+$D$11</f>
        <v>7.666666666666667</v>
      </c>
      <c r="E138" s="14">
        <f>-$D$10*B138+$D$12</f>
        <v>-5.666666666666667</v>
      </c>
      <c r="F138" s="14">
        <f>0.25*(1-B138/$D$9)</f>
        <v>-5.75</v>
      </c>
      <c r="G138" s="14">
        <f>IF(B138&lt;$D$7,IF(B138&lt;=$D$9,F138,D138),E138)</f>
        <v>-5.666666666666667</v>
      </c>
      <c r="H138" s="14">
        <f>IF(G138&gt;0,G138/$D$14,0)</f>
        <v>0</v>
      </c>
    </row>
    <row r="139" spans="2:8" ht="13.5">
      <c r="B139" s="23">
        <v>12.100000000000001</v>
      </c>
      <c r="C139" s="14">
        <f>$D$15*(EXP(-(B139-$D$7)*(B139-$D$7)/(2*$D$9*$D$9))/($D$9*SQRT(2*3.1415926)))</f>
        <v>2.417497395708135E-89</v>
      </c>
      <c r="D139" s="14">
        <f>$D$10*B139+$D$11</f>
        <v>7.733333333333333</v>
      </c>
      <c r="E139" s="14">
        <f>-$D$10*B139+$D$12</f>
        <v>-5.733333333333333</v>
      </c>
      <c r="F139" s="14">
        <f>0.25*(1-B139/$D$9)</f>
        <v>-5.800000000000001</v>
      </c>
      <c r="G139" s="14">
        <f>IF(B139&lt;$D$7,IF(B139&lt;=$D$9,F139,D139),E139)</f>
        <v>-5.733333333333333</v>
      </c>
      <c r="H139" s="14">
        <f>IF(G139&gt;0,G139/$D$14,0)</f>
        <v>0</v>
      </c>
    </row>
    <row r="140" spans="2:8" ht="13.5">
      <c r="B140" s="23">
        <v>12.2</v>
      </c>
      <c r="C140" s="14">
        <f>$D$15*(EXP(-(B140-$D$7)*(B140-$D$7)/(2*$D$9*$D$9))/($D$9*SQRT(2*3.1415926)))</f>
        <v>4.169945878987291E-91</v>
      </c>
      <c r="D140" s="14">
        <f>$D$10*B140+$D$11</f>
        <v>7.8</v>
      </c>
      <c r="E140" s="14">
        <f>-$D$10*B140+$D$12</f>
        <v>-5.8</v>
      </c>
      <c r="F140" s="14">
        <f>0.25*(1-B140/$D$9)</f>
        <v>-5.85</v>
      </c>
      <c r="G140" s="14">
        <f>IF(B140&lt;$D$7,IF(B140&lt;=$D$9,F140,D140),E140)</f>
        <v>-5.8</v>
      </c>
      <c r="H140" s="14">
        <f>IF(G140&gt;0,G140/$D$14,0)</f>
        <v>0</v>
      </c>
    </row>
    <row r="141" spans="2:8" ht="13.5">
      <c r="B141" s="23">
        <v>12.3</v>
      </c>
      <c r="C141" s="14">
        <f>$D$15*(EXP(-(B141-$D$7)*(B141-$D$7)/(2*$D$9*$D$9))/($D$9*SQRT(2*3.1415926)))</f>
        <v>6.9107159495364825E-93</v>
      </c>
      <c r="D141" s="14">
        <f>$D$10*B141+$D$11</f>
        <v>7.866666666666666</v>
      </c>
      <c r="E141" s="14">
        <f>-$D$10*B141+$D$12</f>
        <v>-5.866666666666666</v>
      </c>
      <c r="F141" s="14">
        <f>0.25*(1-B141/$D$9)</f>
        <v>-5.9</v>
      </c>
      <c r="G141" s="14">
        <f>IF(B141&lt;$D$7,IF(B141&lt;=$D$9,F141,D141),E141)</f>
        <v>-5.866666666666666</v>
      </c>
      <c r="H141" s="14">
        <f>IF(G141&gt;0,G141/$D$14,0)</f>
        <v>0</v>
      </c>
    </row>
    <row r="142" spans="2:8" ht="13.5">
      <c r="B142" s="23">
        <v>12.4</v>
      </c>
      <c r="C142" s="14">
        <f>$D$15*(EXP(-(B142-$D$7)*(B142-$D$7)/(2*$D$9*$D$9))/($D$9*SQRT(2*3.1415926)))</f>
        <v>1.1003830385433143E-94</v>
      </c>
      <c r="D142" s="14">
        <f>$D$10*B142+$D$11</f>
        <v>7.933333333333333</v>
      </c>
      <c r="E142" s="14">
        <f>-$D$10*B142+$D$12</f>
        <v>-5.933333333333333</v>
      </c>
      <c r="F142" s="14">
        <f>0.25*(1-B142/$D$9)</f>
        <v>-5.95</v>
      </c>
      <c r="G142" s="14">
        <f>IF(B142&lt;$D$7,IF(B142&lt;=$D$9,F142,D142),E142)</f>
        <v>-5.933333333333333</v>
      </c>
      <c r="H142" s="14">
        <f>IF(G142&gt;0,G142/$D$14,0)</f>
        <v>0</v>
      </c>
    </row>
    <row r="143" spans="2:8" ht="13.5">
      <c r="B143" s="23">
        <v>12.5</v>
      </c>
      <c r="C143" s="14">
        <f>$D$15*(EXP(-(B143-$D$7)*(B143-$D$7)/(2*$D$9*$D$9))/($D$9*SQRT(2*3.1415926)))</f>
        <v>1.683421824145167E-96</v>
      </c>
      <c r="D143" s="14">
        <f>$D$10*B143+$D$11</f>
        <v>7.999999999999999</v>
      </c>
      <c r="E143" s="14">
        <f>-$D$10*B143+$D$12</f>
        <v>-5.999999999999999</v>
      </c>
      <c r="F143" s="14">
        <f>0.25*(1-B143/$D$9)</f>
        <v>-6</v>
      </c>
      <c r="G143" s="14">
        <f>IF(B143&lt;$D$7,IF(B143&lt;=$D$9,F143,D143),E143)</f>
        <v>-5.999999999999999</v>
      </c>
      <c r="H143" s="14">
        <f>IF(G143&gt;0,G143/$D$14,0)</f>
        <v>0</v>
      </c>
    </row>
    <row r="144" spans="2:8" ht="13.5">
      <c r="B144" s="23">
        <v>12.600000000000001</v>
      </c>
      <c r="C144" s="14">
        <f>$D$15*(EXP(-(B144-$D$7)*(B144-$D$7)/(2*$D$9*$D$9))/($D$9*SQRT(2*3.1415926)))</f>
        <v>2.4744018944901708E-98</v>
      </c>
      <c r="D144" s="14">
        <f>$D$10*B144+$D$11</f>
        <v>8.066666666666666</v>
      </c>
      <c r="E144" s="14">
        <f>-$D$10*B144+$D$12</f>
        <v>-6.066666666666667</v>
      </c>
      <c r="F144" s="14">
        <f>0.25*(1-B144/$D$9)</f>
        <v>-6.050000000000001</v>
      </c>
      <c r="G144" s="14">
        <f>IF(B144&lt;$D$7,IF(B144&lt;=$D$9,F144,D144),E144)</f>
        <v>-6.066666666666667</v>
      </c>
      <c r="H144" s="14">
        <f>IF(G144&gt;0,G144/$D$14,0)</f>
        <v>0</v>
      </c>
    </row>
    <row r="145" spans="2:8" ht="13.5">
      <c r="B145" s="23">
        <v>12.7</v>
      </c>
      <c r="C145" s="14">
        <f>$D$15*(EXP(-(B145-$D$7)*(B145-$D$7)/(2*$D$9*$D$9))/($D$9*SQRT(2*3.1415926)))</f>
        <v>3.4944251838276103E-100</v>
      </c>
      <c r="D145" s="14">
        <f>$D$10*B145+$D$11</f>
        <v>8.133333333333331</v>
      </c>
      <c r="E145" s="14">
        <f>-$D$10*B145+$D$12</f>
        <v>-6.133333333333332</v>
      </c>
      <c r="F145" s="14">
        <f>0.25*(1-B145/$D$9)</f>
        <v>-6.1</v>
      </c>
      <c r="G145" s="14">
        <f>IF(B145&lt;$D$7,IF(B145&lt;=$D$9,F145,D145),E145)</f>
        <v>-6.133333333333332</v>
      </c>
      <c r="H145" s="14">
        <f>IF(G145&gt;0,G145/$D$14,0)</f>
        <v>0</v>
      </c>
    </row>
    <row r="146" spans="2:8" ht="13.5">
      <c r="B146" s="23">
        <v>12.8</v>
      </c>
      <c r="C146" s="14">
        <f>$D$15*(EXP(-(B146-$D$7)*(B146-$D$7)/(2*$D$9*$D$9))/($D$9*SQRT(2*3.1415926)))</f>
        <v>4.741431432048278E-102</v>
      </c>
      <c r="D146" s="14">
        <f>$D$10*B146+$D$11</f>
        <v>8.2</v>
      </c>
      <c r="E146" s="14">
        <f>-$D$10*B146+$D$12</f>
        <v>-6.2</v>
      </c>
      <c r="F146" s="14">
        <f>0.25*(1-B146/$D$9)</f>
        <v>-6.15</v>
      </c>
      <c r="G146" s="14">
        <f>IF(B146&lt;$D$7,IF(B146&lt;=$D$9,F146,D146),E146)</f>
        <v>-6.2</v>
      </c>
      <c r="H146" s="14">
        <f>IF(G146&gt;0,G146/$D$14,0)</f>
        <v>0</v>
      </c>
    </row>
    <row r="147" spans="2:8" ht="13.5">
      <c r="B147" s="23">
        <v>12.9</v>
      </c>
      <c r="C147" s="14">
        <f>$D$15*(EXP(-(B147-$D$7)*(B147-$D$7)/(2*$D$9*$D$9))/($D$9*SQRT(2*3.1415926)))</f>
        <v>6.18118045885651E-104</v>
      </c>
      <c r="D147" s="14">
        <f>$D$10*B147+$D$11</f>
        <v>8.266666666666666</v>
      </c>
      <c r="E147" s="14">
        <f>-$D$10*B147+$D$12</f>
        <v>-6.266666666666667</v>
      </c>
      <c r="F147" s="14">
        <f>0.25*(1-B147/$D$9)</f>
        <v>-6.2</v>
      </c>
      <c r="G147" s="14">
        <f>IF(B147&lt;$D$7,IF(B147&lt;=$D$9,F147,D147),E147)</f>
        <v>-6.266666666666667</v>
      </c>
      <c r="H147" s="14">
        <f>IF(G147&gt;0,G147/$D$14,0)</f>
        <v>0</v>
      </c>
    </row>
    <row r="148" spans="2:8" ht="13.5">
      <c r="B148" s="23">
        <v>13</v>
      </c>
      <c r="C148" s="14">
        <f>$D$15*(EXP(-(B148-$D$7)*(B148-$D$7)/(2*$D$9*$D$9))/($D$9*SQRT(2*3.1415926)))</f>
        <v>7.742150194875525E-106</v>
      </c>
      <c r="D148" s="14">
        <f>$D$10*B148+$D$11</f>
        <v>8.333333333333332</v>
      </c>
      <c r="E148" s="14">
        <f>-$D$10*B148+$D$12</f>
        <v>-6.333333333333333</v>
      </c>
      <c r="F148" s="14">
        <f>0.25*(1-B148/$D$9)</f>
        <v>-6.25</v>
      </c>
      <c r="G148" s="14">
        <f>IF(B148&lt;$D$7,IF(B148&lt;=$D$9,F148,D148),E148)</f>
        <v>-6.333333333333333</v>
      </c>
      <c r="H148" s="14">
        <f>IF(G148&gt;0,G148/$D$14,0)</f>
        <v>0</v>
      </c>
    </row>
    <row r="149" spans="2:8" ht="13.5">
      <c r="B149" s="23">
        <v>13.100000000000001</v>
      </c>
      <c r="C149" s="14">
        <f>$D$15*(EXP(-(B149-$D$7)*(B149-$D$7)/(2*$D$9*$D$9))/($D$9*SQRT(2*3.1415926)))</f>
        <v>9.317083382834471E-108</v>
      </c>
      <c r="D149" s="14">
        <f>$D$10*B149+$D$11</f>
        <v>8.4</v>
      </c>
      <c r="E149" s="14">
        <f>-$D$10*B149+$D$12</f>
        <v>-6.400000000000001</v>
      </c>
      <c r="F149" s="14">
        <f>0.25*(1-B149/$D$9)</f>
        <v>-6.300000000000001</v>
      </c>
      <c r="G149" s="14">
        <f>IF(B149&lt;$D$7,IF(B149&lt;=$D$9,F149,D149),E149)</f>
        <v>-6.400000000000001</v>
      </c>
      <c r="H149" s="14">
        <f>IF(G149&gt;0,G149/$D$14,0)</f>
        <v>0</v>
      </c>
    </row>
    <row r="150" spans="2:8" ht="13.5">
      <c r="B150" s="23">
        <v>13.2</v>
      </c>
      <c r="C150" s="14">
        <f>$D$15*(EXP(-(B150-$D$7)*(B150-$D$7)/(2*$D$9*$D$9))/($D$9*SQRT(2*3.1415926)))</f>
        <v>1.0772750285197983E-109</v>
      </c>
      <c r="D150" s="14">
        <f>$D$10*B150+$D$11</f>
        <v>8.466666666666665</v>
      </c>
      <c r="E150" s="14">
        <f>-$D$10*B150+$D$12</f>
        <v>-6.466666666666666</v>
      </c>
      <c r="F150" s="14">
        <f>0.25*(1-B150/$D$9)</f>
        <v>-6.35</v>
      </c>
      <c r="G150" s="14">
        <f>IF(B150&lt;$D$7,IF(B150&lt;=$D$9,F150,D150),E150)</f>
        <v>-6.466666666666666</v>
      </c>
      <c r="H150" s="14">
        <f>IF(G150&gt;0,G150/$D$14,0)</f>
        <v>0</v>
      </c>
    </row>
    <row r="151" spans="2:8" ht="13.5">
      <c r="B151" s="23">
        <v>13.3</v>
      </c>
      <c r="C151" s="14">
        <f>$D$15*(EXP(-(B151-$D$7)*(B151-$D$7)/(2*$D$9*$D$9))/($D$9*SQRT(2*3.1415926)))</f>
        <v>1.1967444562560642E-111</v>
      </c>
      <c r="D151" s="14">
        <f>$D$10*B151+$D$11</f>
        <v>8.533333333333333</v>
      </c>
      <c r="E151" s="14">
        <f>-$D$10*B151+$D$12</f>
        <v>-6.533333333333334</v>
      </c>
      <c r="F151" s="14">
        <f>0.25*(1-B151/$D$9)</f>
        <v>-6.4</v>
      </c>
      <c r="G151" s="14">
        <f>IF(B151&lt;$D$7,IF(B151&lt;=$D$9,F151,D151),E151)</f>
        <v>-6.533333333333334</v>
      </c>
      <c r="H151" s="14">
        <f>IF(G151&gt;0,G151/$D$14,0)</f>
        <v>0</v>
      </c>
    </row>
    <row r="152" spans="2:8" ht="13.5">
      <c r="B152" s="23">
        <v>13.4</v>
      </c>
      <c r="C152" s="14">
        <f>$D$15*(EXP(-(B152-$D$7)*(B152-$D$7)/(2*$D$9*$D$9))/($D$9*SQRT(2*3.1415926)))</f>
        <v>1.2773340122295806E-113</v>
      </c>
      <c r="D152" s="14">
        <f>$D$10*B152+$D$11</f>
        <v>8.6</v>
      </c>
      <c r="E152" s="14">
        <f>-$D$10*B152+$D$12</f>
        <v>-6.6000000000000005</v>
      </c>
      <c r="F152" s="14">
        <f>0.25*(1-B152/$D$9)</f>
        <v>-6.45</v>
      </c>
      <c r="G152" s="14">
        <f>IF(B152&lt;$D$7,IF(B152&lt;=$D$9,F152,D152),E152)</f>
        <v>-6.6000000000000005</v>
      </c>
      <c r="H152" s="14">
        <f>IF(G152&gt;0,G152/$D$14,0)</f>
        <v>0</v>
      </c>
    </row>
    <row r="153" spans="2:8" ht="13.5">
      <c r="B153" s="23">
        <v>13.5</v>
      </c>
      <c r="C153" s="14">
        <f>$D$15*(EXP(-(B153-$D$7)*(B153-$D$7)/(2*$D$9*$D$9))/($D$9*SQRT(2*3.1415926)))</f>
        <v>1.3098927831284228E-115</v>
      </c>
      <c r="D153" s="14">
        <f>$D$10*B153+$D$11</f>
        <v>8.666666666666666</v>
      </c>
      <c r="E153" s="14">
        <f>-$D$10*B153+$D$12</f>
        <v>-6.666666666666667</v>
      </c>
      <c r="F153" s="14">
        <f>0.25*(1-B153/$D$9)</f>
        <v>-6.5</v>
      </c>
      <c r="G153" s="14">
        <f>IF(B153&lt;$D$7,IF(B153&lt;=$D$9,F153,D153),E153)</f>
        <v>-6.666666666666667</v>
      </c>
      <c r="H153" s="14">
        <f>IF(G153&gt;0,G153/$D$14,0)</f>
        <v>0</v>
      </c>
    </row>
    <row r="154" spans="2:8" ht="13.5">
      <c r="B154" s="23">
        <v>13.600000000000001</v>
      </c>
      <c r="C154" s="14">
        <f>$D$15*(EXP(-(B154-$D$7)*(B154-$D$7)/(2*$D$9*$D$9))/($D$9*SQRT(2*3.1415926)))</f>
        <v>1.2906106454184545E-117</v>
      </c>
      <c r="D154" s="14">
        <f>$D$10*B154+$D$11</f>
        <v>8.733333333333333</v>
      </c>
      <c r="E154" s="14">
        <f>-$D$10*B154+$D$12</f>
        <v>-6.733333333333333</v>
      </c>
      <c r="F154" s="14">
        <f>0.25*(1-B154/$D$9)</f>
        <v>-6.550000000000001</v>
      </c>
      <c r="G154" s="14">
        <f>IF(B154&lt;$D$7,IF(B154&lt;=$D$9,F154,D154),E154)</f>
        <v>-6.733333333333333</v>
      </c>
      <c r="H154" s="14">
        <f>IF(G154&gt;0,G154/$D$14,0)</f>
        <v>0</v>
      </c>
    </row>
    <row r="155" spans="2:8" ht="13.5">
      <c r="B155" s="23">
        <v>13.7</v>
      </c>
      <c r="C155" s="14">
        <f>$D$15*(EXP(-(B155-$D$7)*(B155-$D$7)/(2*$D$9*$D$9))/($D$9*SQRT(2*3.1415926)))</f>
        <v>1.2217517150101979E-119</v>
      </c>
      <c r="D155" s="14">
        <f>$D$10*B155+$D$11</f>
        <v>8.799999999999999</v>
      </c>
      <c r="E155" s="14">
        <f>-$D$10*B155+$D$12</f>
        <v>-6.8</v>
      </c>
      <c r="F155" s="14">
        <f>0.25*(1-B155/$D$9)</f>
        <v>-6.6</v>
      </c>
      <c r="G155" s="14">
        <f>IF(B155&lt;$D$7,IF(B155&lt;=$D$9,F155,D155),E155)</f>
        <v>-6.8</v>
      </c>
      <c r="H155" s="14">
        <f>IF(G155&gt;0,G155/$D$14,0)</f>
        <v>0</v>
      </c>
    </row>
    <row r="156" spans="2:8" ht="13.5">
      <c r="B156" s="23">
        <v>13.8</v>
      </c>
      <c r="C156" s="14">
        <f>$D$15*(EXP(-(B156-$D$7)*(B156-$D$7)/(2*$D$9*$D$9))/($D$9*SQRT(2*3.1415926)))</f>
        <v>1.111217039748934E-121</v>
      </c>
      <c r="D156" s="14">
        <f>$D$10*B156+$D$11</f>
        <v>8.866666666666665</v>
      </c>
      <c r="E156" s="14">
        <f>-$D$10*B156+$D$12</f>
        <v>-6.866666666666666</v>
      </c>
      <c r="F156" s="14">
        <f>0.25*(1-B156/$D$9)</f>
        <v>-6.65</v>
      </c>
      <c r="G156" s="14">
        <f>IF(B156&lt;$D$7,IF(B156&lt;=$D$9,F156,D156),E156)</f>
        <v>-6.866666666666666</v>
      </c>
      <c r="H156" s="14">
        <f>IF(G156&gt;0,G156/$D$14,0)</f>
        <v>0</v>
      </c>
    </row>
    <row r="157" spans="2:8" ht="13.5">
      <c r="B157" s="23">
        <v>13.9</v>
      </c>
      <c r="C157" s="14">
        <f>$D$15*(EXP(-(B157-$D$7)*(B157-$D$7)/(2*$D$9*$D$9))/($D$9*SQRT(2*3.1415926)))</f>
        <v>9.710532545634856E-124</v>
      </c>
      <c r="D157" s="14">
        <f>$D$10*B157+$D$11</f>
        <v>8.933333333333332</v>
      </c>
      <c r="E157" s="14">
        <f>-$D$10*B157+$D$12</f>
        <v>-6.933333333333333</v>
      </c>
      <c r="F157" s="14">
        <f>0.25*(1-B157/$D$9)</f>
        <v>-6.7</v>
      </c>
      <c r="G157" s="14">
        <f>IF(B157&lt;$D$7,IF(B157&lt;=$D$9,F157,D157),E157)</f>
        <v>-6.933333333333333</v>
      </c>
      <c r="H157" s="14">
        <f>IF(G157&gt;0,G157/$D$14,0)</f>
        <v>0</v>
      </c>
    </row>
    <row r="158" spans="2:8" ht="13.5">
      <c r="B158" s="23">
        <v>14</v>
      </c>
      <c r="C158" s="14">
        <f>$D$15*(EXP(-(B158-$D$7)*(B158-$D$7)/(2*$D$9*$D$9))/($D$9*SQRT(2*3.1415926)))</f>
        <v>8.152962122694483E-126</v>
      </c>
      <c r="D158" s="14">
        <f>$D$10*B158+$D$11</f>
        <v>8.999999999999998</v>
      </c>
      <c r="E158" s="14">
        <f>-$D$10*B158+$D$12</f>
        <v>-6.999999999999999</v>
      </c>
      <c r="F158" s="14">
        <f>0.25*(1-B158/$D$9)</f>
        <v>-6.75</v>
      </c>
      <c r="G158" s="14">
        <f>IF(B158&lt;$D$7,IF(B158&lt;=$D$9,F158,D158),E158)</f>
        <v>-6.999999999999999</v>
      </c>
      <c r="H158" s="14">
        <f>IF(G158&gt;0,G158/$D$14,0)</f>
        <v>0</v>
      </c>
    </row>
    <row r="159" spans="2:8" ht="13.5">
      <c r="B159" s="23">
        <v>14.100000000000001</v>
      </c>
      <c r="C159" s="14">
        <f>$D$15*(EXP(-(B159-$D$7)*(B159-$D$7)/(2*$D$9*$D$9))/($D$9*SQRT(2*3.1415926)))</f>
        <v>6.576820999691487E-128</v>
      </c>
      <c r="D159" s="14">
        <f>$D$10*B159+$D$11</f>
        <v>9.066666666666666</v>
      </c>
      <c r="E159" s="14">
        <f>-$D$10*B159+$D$12</f>
        <v>-7.066666666666667</v>
      </c>
      <c r="F159" s="14">
        <f>0.25*(1-B159/$D$9)</f>
        <v>-6.800000000000001</v>
      </c>
      <c r="G159" s="14">
        <f>IF(B159&lt;$D$7,IF(B159&lt;=$D$9,F159,D159),E159)</f>
        <v>-7.066666666666667</v>
      </c>
      <c r="H159" s="14">
        <f>IF(G159&gt;0,G159/$D$14,0)</f>
        <v>0</v>
      </c>
    </row>
    <row r="160" spans="2:8" ht="13.5">
      <c r="B160" s="23">
        <v>14.2</v>
      </c>
      <c r="C160" s="14">
        <f>$D$15*(EXP(-(B160-$D$7)*(B160-$D$7)/(2*$D$9*$D$9))/($D$9*SQRT(2*3.1415926)))</f>
        <v>5.097354521300351E-130</v>
      </c>
      <c r="D160" s="14">
        <f>$D$10*B160+$D$11</f>
        <v>9.133333333333331</v>
      </c>
      <c r="E160" s="14">
        <f>-$D$10*B160+$D$12</f>
        <v>-7.133333333333332</v>
      </c>
      <c r="F160" s="14">
        <f>0.25*(1-B160/$D$9)</f>
        <v>-6.85</v>
      </c>
      <c r="G160" s="14">
        <f>IF(B160&lt;$D$7,IF(B160&lt;=$D$9,F160,D160),E160)</f>
        <v>-7.133333333333332</v>
      </c>
      <c r="H160" s="14">
        <f>IF(G160&gt;0,G160/$D$14,0)</f>
        <v>0</v>
      </c>
    </row>
    <row r="161" spans="2:8" ht="13.5">
      <c r="B161" s="23">
        <v>14.3</v>
      </c>
      <c r="C161" s="14">
        <f>$D$15*(EXP(-(B161-$D$7)*(B161-$D$7)/(2*$D$9*$D$9))/($D$9*SQRT(2*3.1415926)))</f>
        <v>3.7957873884811387E-132</v>
      </c>
      <c r="D161" s="14">
        <f>$D$10*B161+$D$11</f>
        <v>9.2</v>
      </c>
      <c r="E161" s="14">
        <f>-$D$10*B161+$D$12</f>
        <v>-7.2</v>
      </c>
      <c r="F161" s="14">
        <f>0.25*(1-B161/$D$9)</f>
        <v>-6.9</v>
      </c>
      <c r="G161" s="14">
        <f>IF(B161&lt;$D$7,IF(B161&lt;=$D$9,F161,D161),E161)</f>
        <v>-7.2</v>
      </c>
      <c r="H161" s="14">
        <f>IF(G161&gt;0,G161/$D$14,0)</f>
        <v>0</v>
      </c>
    </row>
    <row r="162" spans="2:8" ht="13.5">
      <c r="B162" s="23">
        <v>14.4</v>
      </c>
      <c r="C162" s="14">
        <f>$D$15*(EXP(-(B162-$D$7)*(B162-$D$7)/(2*$D$9*$D$9))/($D$9*SQRT(2*3.1415926)))</f>
        <v>2.7157334271279434E-134</v>
      </c>
      <c r="D162" s="14">
        <f>$D$10*B162+$D$11</f>
        <v>9.266666666666666</v>
      </c>
      <c r="E162" s="14">
        <f>-$D$10*B162+$D$12</f>
        <v>-7.266666666666667</v>
      </c>
      <c r="F162" s="14">
        <f>0.25*(1-B162/$D$9)</f>
        <v>-6.95</v>
      </c>
      <c r="G162" s="14">
        <f>IF(B162&lt;$D$7,IF(B162&lt;=$D$9,F162,D162),E162)</f>
        <v>-7.266666666666667</v>
      </c>
      <c r="H162" s="14">
        <f>IF(G162&gt;0,G162/$D$14,0)</f>
        <v>0</v>
      </c>
    </row>
    <row r="163" spans="2:8" ht="13.5">
      <c r="B163" s="23">
        <v>14.5</v>
      </c>
      <c r="C163" s="14">
        <f>$D$15*(EXP(-(B163-$D$7)*(B163-$D$7)/(2*$D$9*$D$9))/($D$9*SQRT(2*3.1415926)))</f>
        <v>1.8668121467561892E-136</v>
      </c>
      <c r="D163" s="14">
        <f>$D$10*B163+$D$11</f>
        <v>9.333333333333332</v>
      </c>
      <c r="E163" s="14">
        <f>-$D$10*B163+$D$12</f>
        <v>-7.333333333333333</v>
      </c>
      <c r="F163" s="14">
        <f>0.25*(1-B163/$D$9)</f>
        <v>-7</v>
      </c>
      <c r="G163" s="14">
        <f>IF(B163&lt;$D$7,IF(B163&lt;=$D$9,F163,D163),E163)</f>
        <v>-7.333333333333333</v>
      </c>
      <c r="H163" s="14">
        <f>IF(G163&gt;0,G163/$D$14,0)</f>
        <v>0</v>
      </c>
    </row>
    <row r="164" spans="2:8" ht="13.5">
      <c r="B164" s="23">
        <v>14.600000000000001</v>
      </c>
      <c r="C164" s="14">
        <f>$D$15*(EXP(-(B164-$D$7)*(B164-$D$7)/(2*$D$9*$D$9))/($D$9*SQRT(2*3.1415926)))</f>
        <v>1.2329410684523389E-138</v>
      </c>
      <c r="D164" s="14">
        <f>$D$10*B164+$D$11</f>
        <v>9.4</v>
      </c>
      <c r="E164" s="14">
        <f>-$D$10*B164+$D$12</f>
        <v>-7.400000000000001</v>
      </c>
      <c r="F164" s="14">
        <f>0.25*(1-B164/$D$9)</f>
        <v>-7.050000000000001</v>
      </c>
      <c r="G164" s="14">
        <f>IF(B164&lt;$D$7,IF(B164&lt;=$D$9,F164,D164),E164)</f>
        <v>-7.400000000000001</v>
      </c>
      <c r="H164" s="14">
        <f>IF(G164&gt;0,G164/$D$14,0)</f>
        <v>0</v>
      </c>
    </row>
    <row r="165" spans="2:8" ht="13.5">
      <c r="B165" s="23">
        <v>14.7</v>
      </c>
      <c r="C165" s="14">
        <f>$D$15*(EXP(-(B165-$D$7)*(B165-$D$7)/(2*$D$9*$D$9))/($D$9*SQRT(2*3.1415926)))</f>
        <v>7.823700925774937E-141</v>
      </c>
      <c r="D165" s="14">
        <f>$D$10*B165+$D$11</f>
        <v>9.466666666666665</v>
      </c>
      <c r="E165" s="14">
        <f>-$D$10*B165+$D$12</f>
        <v>-7.466666666666666</v>
      </c>
      <c r="F165" s="14">
        <f>0.25*(1-B165/$D$9)</f>
        <v>-7.1</v>
      </c>
      <c r="G165" s="14">
        <f>IF(B165&lt;$D$7,IF(B165&lt;=$D$9,F165,D165),E165)</f>
        <v>-7.466666666666666</v>
      </c>
      <c r="H165" s="14">
        <f>IF(G165&gt;0,G165/$D$14,0)</f>
        <v>0</v>
      </c>
    </row>
    <row r="166" spans="2:8" ht="13.5">
      <c r="B166" s="23">
        <v>14.8</v>
      </c>
      <c r="C166" s="14">
        <f>$D$15*(EXP(-(B166-$D$7)*(B166-$D$7)/(2*$D$9*$D$9))/($D$9*SQRT(2*3.1415926)))</f>
        <v>4.769912174883606E-143</v>
      </c>
      <c r="D166" s="14">
        <f>$D$10*B166+$D$11</f>
        <v>9.533333333333333</v>
      </c>
      <c r="E166" s="14">
        <f>-$D$10*B166+$D$12</f>
        <v>-7.533333333333334</v>
      </c>
      <c r="F166" s="14">
        <f>0.25*(1-B166/$D$9)</f>
        <v>-7.15</v>
      </c>
      <c r="G166" s="14">
        <f>IF(B166&lt;$D$7,IF(B166&lt;=$D$9,F166,D166),E166)</f>
        <v>-7.533333333333334</v>
      </c>
      <c r="H166" s="14">
        <f>IF(G166&gt;0,G166/$D$14,0)</f>
        <v>0</v>
      </c>
    </row>
    <row r="167" spans="2:8" ht="13.5">
      <c r="B167" s="23">
        <v>14.9</v>
      </c>
      <c r="C167" s="14">
        <f>$D$15*(EXP(-(B167-$D$7)*(B167-$D$7)/(2*$D$9*$D$9))/($D$9*SQRT(2*3.1415926)))</f>
        <v>2.7940665480332005E-145</v>
      </c>
      <c r="D167" s="14">
        <f>$D$10*B167+$D$11</f>
        <v>9.6</v>
      </c>
      <c r="E167" s="14">
        <f>-$D$10*B167+$D$12</f>
        <v>-7.6000000000000005</v>
      </c>
      <c r="F167" s="14">
        <f>0.25*(1-B167/$D$9)</f>
        <v>-7.2</v>
      </c>
      <c r="G167" s="14">
        <f>IF(B167&lt;$D$7,IF(B167&lt;=$D$9,F167,D167),E167)</f>
        <v>-7.6000000000000005</v>
      </c>
      <c r="H167" s="14">
        <f>IF(G167&gt;0,G167/$D$14,0)</f>
        <v>0</v>
      </c>
    </row>
    <row r="168" spans="2:8" ht="13.5">
      <c r="B168" s="23">
        <v>15</v>
      </c>
      <c r="C168" s="14">
        <f>$D$15*(EXP(-(B168-$D$7)*(B168-$D$7)/(2*$D$9*$D$9))/($D$9*SQRT(2*3.1415926)))</f>
        <v>1.5725024454602563E-147</v>
      </c>
      <c r="D168" s="14">
        <f>$D$10*B168+$D$11</f>
        <v>9.666666666666666</v>
      </c>
      <c r="E168" s="14">
        <f>-$D$10*B168+$D$12</f>
        <v>-7.666666666666667</v>
      </c>
      <c r="F168" s="14">
        <f>0.25*(1-B168/$D$9)</f>
        <v>-7.25</v>
      </c>
      <c r="G168" s="14">
        <f>IF(B168&lt;$D$7,IF(B168&lt;=$D$9,F168,D168),E168)</f>
        <v>-7.666666666666667</v>
      </c>
      <c r="H168" s="14">
        <f>IF(G168&gt;0,G168/$D$14,0)</f>
        <v>0</v>
      </c>
    </row>
    <row r="169" spans="2:8" ht="13.5">
      <c r="B169" s="23">
        <v>15.100000000000001</v>
      </c>
      <c r="C169" s="14">
        <f>$D$15*(EXP(-(B169-$D$7)*(B169-$D$7)/(2*$D$9*$D$9))/($D$9*SQRT(2*3.1415926)))</f>
        <v>8.503038274736163E-150</v>
      </c>
      <c r="D169" s="14">
        <f>$D$10*B169+$D$11</f>
        <v>9.733333333333333</v>
      </c>
      <c r="E169" s="14">
        <f>-$D$10*B169+$D$12</f>
        <v>-7.733333333333333</v>
      </c>
      <c r="F169" s="14">
        <f>0.25*(1-B169/$D$9)</f>
        <v>-7.300000000000001</v>
      </c>
      <c r="G169" s="14">
        <f>IF(B169&lt;$D$7,IF(B169&lt;=$D$9,F169,D169),E169)</f>
        <v>-7.733333333333333</v>
      </c>
      <c r="H169" s="14">
        <f>IF(G169&gt;0,G169/$D$14,0)</f>
        <v>0</v>
      </c>
    </row>
    <row r="170" spans="2:8" ht="13.5">
      <c r="B170" s="23">
        <v>15.2</v>
      </c>
      <c r="C170" s="14">
        <f>$D$15*(EXP(-(B170-$D$7)*(B170-$D$7)/(2*$D$9*$D$9))/($D$9*SQRT(2*3.1415926)))</f>
        <v>4.417587487207339E-152</v>
      </c>
      <c r="D170" s="14">
        <f>$D$10*B170+$D$11</f>
        <v>9.799999999999999</v>
      </c>
      <c r="E170" s="14">
        <f>-$D$10*B170+$D$12</f>
        <v>-7.8</v>
      </c>
      <c r="F170" s="14">
        <f>0.25*(1-B170/$D$9)</f>
        <v>-7.35</v>
      </c>
      <c r="G170" s="14">
        <f>IF(B170&lt;$D$7,IF(B170&lt;=$D$9,F170,D170),E170)</f>
        <v>-7.8</v>
      </c>
      <c r="H170" s="14">
        <f>IF(G170&gt;0,G170/$D$14,0)</f>
        <v>0</v>
      </c>
    </row>
    <row r="171" spans="2:8" ht="13.5">
      <c r="B171" s="23">
        <v>15.3</v>
      </c>
      <c r="C171" s="14">
        <f>$D$15*(EXP(-(B171-$D$7)*(B171-$D$7)/(2*$D$9*$D$9))/($D$9*SQRT(2*3.1415926)))</f>
        <v>2.2050802784385464E-154</v>
      </c>
      <c r="D171" s="14">
        <f>$D$10*B171+$D$11</f>
        <v>9.866666666666665</v>
      </c>
      <c r="E171" s="14">
        <f>-$D$10*B171+$D$12</f>
        <v>-7.866666666666666</v>
      </c>
      <c r="F171" s="14">
        <f>0.25*(1-B171/$D$9)</f>
        <v>-7.4</v>
      </c>
      <c r="G171" s="14">
        <f>IF(B171&lt;$D$7,IF(B171&lt;=$D$9,F171,D171),E171)</f>
        <v>-7.866666666666666</v>
      </c>
      <c r="H171" s="14">
        <f>IF(G171&gt;0,G171/$D$14,0)</f>
        <v>0</v>
      </c>
    </row>
    <row r="172" spans="2:8" ht="13.5">
      <c r="B172" s="23">
        <v>15.4</v>
      </c>
      <c r="C172" s="14">
        <f>$D$15*(EXP(-(B172-$D$7)*(B172-$D$7)/(2*$D$9*$D$9))/($D$9*SQRT(2*3.1415926)))</f>
        <v>1.0575279921215964E-156</v>
      </c>
      <c r="D172" s="14">
        <f>$D$10*B172+$D$11</f>
        <v>9.933333333333332</v>
      </c>
      <c r="E172" s="14">
        <f>-$D$10*B172+$D$12</f>
        <v>-7.933333333333333</v>
      </c>
      <c r="F172" s="14">
        <f>0.25*(1-B172/$D$9)</f>
        <v>-7.45</v>
      </c>
      <c r="G172" s="14">
        <f>IF(B172&lt;$D$7,IF(B172&lt;=$D$9,F172,D172),E172)</f>
        <v>-7.933333333333333</v>
      </c>
      <c r="H172" s="14">
        <f>IF(G172&gt;0,G172/$D$14,0)</f>
        <v>0</v>
      </c>
    </row>
    <row r="173" spans="2:8" ht="13.5">
      <c r="B173" s="23">
        <v>15.5</v>
      </c>
      <c r="C173" s="14">
        <f>$D$15*(EXP(-(B173-$D$7)*(B173-$D$7)/(2*$D$9*$D$9))/($D$9*SQRT(2*3.1415926)))</f>
        <v>4.872900673679116E-159</v>
      </c>
      <c r="D173" s="14">
        <f>$D$10*B173+$D$11</f>
        <v>9.999999999999998</v>
      </c>
      <c r="E173" s="14">
        <f>-$D$10*B173+$D$12</f>
        <v>-7.999999999999999</v>
      </c>
      <c r="F173" s="14">
        <f>0.25*(1-B173/$D$9)</f>
        <v>-7.5</v>
      </c>
      <c r="G173" s="14">
        <f>IF(B173&lt;$D$7,IF(B173&lt;=$D$9,F173,D173),E173)</f>
        <v>-7.999999999999999</v>
      </c>
      <c r="H173" s="14">
        <f>IF(G173&gt;0,G173/$D$14,0)</f>
        <v>0</v>
      </c>
    </row>
    <row r="174" spans="2:8" ht="13.5">
      <c r="B174" s="23">
        <v>15.600000000000001</v>
      </c>
      <c r="C174" s="14">
        <f>$D$15*(EXP(-(B174-$D$7)*(B174-$D$7)/(2*$D$9*$D$9))/($D$9*SQRT(2*3.1415926)))</f>
        <v>2.1573045882692844E-161</v>
      </c>
      <c r="D174" s="14">
        <f>$D$10*B174+$D$11</f>
        <v>10.066666666666666</v>
      </c>
      <c r="E174" s="14">
        <f>-$D$10*B174+$D$12</f>
        <v>-8.066666666666666</v>
      </c>
      <c r="F174" s="14">
        <f>0.25*(1-B174/$D$9)</f>
        <v>-7.550000000000001</v>
      </c>
      <c r="G174" s="14">
        <f>IF(B174&lt;$D$7,IF(B174&lt;=$D$9,F174,D174),E174)</f>
        <v>-8.066666666666666</v>
      </c>
      <c r="H174" s="14">
        <f>IF(G174&gt;0,G174/$D$14,0)</f>
        <v>0</v>
      </c>
    </row>
    <row r="175" spans="2:8" ht="13.5">
      <c r="B175" s="23">
        <v>15.7</v>
      </c>
      <c r="C175" s="14">
        <f>$D$15*(EXP(-(B175-$D$7)*(B175-$D$7)/(2*$D$9*$D$9))/($D$9*SQRT(2*3.1415926)))</f>
        <v>9.176215324750074E-164</v>
      </c>
      <c r="D175" s="14">
        <f>$D$10*B175+$D$11</f>
        <v>10.133333333333331</v>
      </c>
      <c r="E175" s="14">
        <f>-$D$10*B175+$D$12</f>
        <v>-8.133333333333333</v>
      </c>
      <c r="F175" s="14">
        <f>0.25*(1-B175/$D$9)</f>
        <v>-7.6</v>
      </c>
      <c r="G175" s="14">
        <f>IF(B175&lt;$D$7,IF(B175&lt;=$D$9,F175,D175),E175)</f>
        <v>-8.133333333333333</v>
      </c>
      <c r="H175" s="14">
        <f>IF(G175&gt;0,G175/$D$14,0)</f>
        <v>0</v>
      </c>
    </row>
    <row r="176" spans="2:8" ht="13.5">
      <c r="B176" s="23">
        <v>15.8</v>
      </c>
      <c r="C176" s="14">
        <f>$D$15*(EXP(-(B176-$D$7)*(B176-$D$7)/(2*$D$9*$D$9))/($D$9*SQRT(2*3.1415926)))</f>
        <v>3.750109470238062E-166</v>
      </c>
      <c r="D176" s="14">
        <f>$D$10*B176+$D$11</f>
        <v>10.2</v>
      </c>
      <c r="E176" s="14">
        <f>-$D$10*B176+$D$12</f>
        <v>-8.2</v>
      </c>
      <c r="F176" s="14">
        <f>0.25*(1-B176/$D$9)</f>
        <v>-7.65</v>
      </c>
      <c r="G176" s="14">
        <f>IF(B176&lt;$D$7,IF(B176&lt;=$D$9,F176,D176),E176)</f>
        <v>-8.2</v>
      </c>
      <c r="H176" s="14">
        <f>IF(G176&gt;0,G176/$D$14,0)</f>
        <v>0</v>
      </c>
    </row>
    <row r="177" spans="2:8" ht="13.5">
      <c r="B177" s="23">
        <v>15.9</v>
      </c>
      <c r="C177" s="14">
        <f>$D$15*(EXP(-(B177-$D$7)*(B177-$D$7)/(2*$D$9*$D$9))/($D$9*SQRT(2*3.1415926)))</f>
        <v>1.472490548147437E-168</v>
      </c>
      <c r="D177" s="14">
        <f>$D$10*B177+$D$11</f>
        <v>10.266666666666666</v>
      </c>
      <c r="E177" s="14">
        <f>-$D$10*B177+$D$12</f>
        <v>-8.266666666666666</v>
      </c>
      <c r="F177" s="14">
        <f>0.25*(1-B177/$D$9)</f>
        <v>-7.7</v>
      </c>
      <c r="G177" s="14">
        <f>IF(B177&lt;$D$7,IF(B177&lt;=$D$9,F177,D177),E177)</f>
        <v>-8.266666666666666</v>
      </c>
      <c r="H177" s="14">
        <f>IF(G177&gt;0,G177/$D$14,0)</f>
        <v>0</v>
      </c>
    </row>
    <row r="178" spans="2:8" ht="13.5">
      <c r="B178" s="23">
        <v>16</v>
      </c>
      <c r="C178" s="14">
        <f>$D$15*(EXP(-(B178-$D$7)*(B178-$D$7)/(2*$D$9*$D$9))/($D$9*SQRT(2*3.1415926)))</f>
        <v>5.555067068688543E-171</v>
      </c>
      <c r="D178" s="14">
        <f>$D$10*B178+$D$11</f>
        <v>10.333333333333332</v>
      </c>
      <c r="E178" s="14">
        <f>-$D$10*B178+$D$12</f>
        <v>-8.333333333333332</v>
      </c>
      <c r="F178" s="14">
        <f>0.25*(1-B178/$D$9)</f>
        <v>-7.75</v>
      </c>
      <c r="G178" s="14">
        <f>IF(B178&lt;$D$7,IF(B178&lt;=$D$9,F178,D178),E178)</f>
        <v>-8.333333333333332</v>
      </c>
      <c r="H178" s="14">
        <f>IF(G178&gt;0,G178/$D$14,0)</f>
        <v>0</v>
      </c>
    </row>
    <row r="179" spans="2:8" ht="13.5">
      <c r="B179" s="23">
        <v>16.1</v>
      </c>
      <c r="C179" s="14">
        <f>$D$15*(EXP(-(B179-$D$7)*(B179-$D$7)/(2*$D$9*$D$9))/($D$9*SQRT(2*3.1415926)))</f>
        <v>2.0135124460229153E-173</v>
      </c>
      <c r="D179" s="14">
        <f>$D$10*B179+$D$11</f>
        <v>10.4</v>
      </c>
      <c r="E179" s="14">
        <f>-$D$10*B179+$D$12</f>
        <v>-8.400000000000002</v>
      </c>
      <c r="F179" s="14">
        <f>0.25*(1-B179/$D$9)</f>
        <v>-7.800000000000001</v>
      </c>
      <c r="G179" s="14">
        <f>IF(B179&lt;$D$7,IF(B179&lt;=$D$9,F179,D179),E179)</f>
        <v>-8.400000000000002</v>
      </c>
      <c r="H179" s="14">
        <f>IF(G179&gt;0,G179/$D$14,0)</f>
        <v>0</v>
      </c>
    </row>
    <row r="180" spans="2:8" ht="13.5">
      <c r="B180" s="23">
        <v>16.2</v>
      </c>
      <c r="C180" s="14">
        <f>$D$15*(EXP(-(B180-$D$7)*(B180-$D$7)/(2*$D$9*$D$9))/($D$9*SQRT(2*3.1415926)))</f>
        <v>7.012091118034927E-176</v>
      </c>
      <c r="D180" s="14">
        <f>$D$10*B180+$D$11</f>
        <v>10.466666666666665</v>
      </c>
      <c r="E180" s="14">
        <f>-$D$10*B180+$D$12</f>
        <v>-8.466666666666665</v>
      </c>
      <c r="F180" s="14">
        <f>0.25*(1-B180/$D$9)</f>
        <v>-7.85</v>
      </c>
      <c r="G180" s="14">
        <f>IF(B180&lt;$D$7,IF(B180&lt;=$D$9,F180,D180),E180)</f>
        <v>-8.466666666666665</v>
      </c>
      <c r="H180" s="14">
        <f>IF(G180&gt;0,G180/$D$14,0)</f>
        <v>0</v>
      </c>
    </row>
    <row r="181" spans="2:8" ht="13.5">
      <c r="B181" s="23">
        <v>16.3</v>
      </c>
      <c r="C181" s="14">
        <f>$D$15*(EXP(-(B181-$D$7)*(B181-$D$7)/(2*$D$9*$D$9))/($D$9*SQRT(2*3.1415926)))</f>
        <v>2.3462214665584914E-178</v>
      </c>
      <c r="D181" s="14">
        <f>$D$10*B181+$D$11</f>
        <v>10.533333333333333</v>
      </c>
      <c r="E181" s="14">
        <f>-$D$10*B181+$D$12</f>
        <v>-8.533333333333335</v>
      </c>
      <c r="F181" s="14">
        <f>0.25*(1-B181/$D$9)</f>
        <v>-7.9</v>
      </c>
      <c r="G181" s="14">
        <f>IF(B181&lt;$D$7,IF(B181&lt;=$D$9,F181,D181),E181)</f>
        <v>-8.533333333333335</v>
      </c>
      <c r="H181" s="14">
        <f>IF(G181&gt;0,G181/$D$14,0)</f>
        <v>0</v>
      </c>
    </row>
    <row r="182" spans="2:8" ht="13.5">
      <c r="B182" s="23">
        <v>16.400000000000002</v>
      </c>
      <c r="C182" s="14">
        <f>$D$15*(EXP(-(B182-$D$7)*(B182-$D$7)/(2*$D$9*$D$9))/($D$9*SQRT(2*3.1415926)))</f>
        <v>7.542558337535273E-181</v>
      </c>
      <c r="D182" s="14">
        <f>$D$10*B182+$D$11</f>
        <v>10.6</v>
      </c>
      <c r="E182" s="14">
        <f>-$D$10*B182+$D$12</f>
        <v>-8.600000000000001</v>
      </c>
      <c r="F182" s="14">
        <f>0.25*(1-B182/$D$9)</f>
        <v>-7.950000000000001</v>
      </c>
      <c r="G182" s="14">
        <f>IF(B182&lt;$D$7,IF(B182&lt;=$D$9,F182,D182),E182)</f>
        <v>-8.600000000000001</v>
      </c>
      <c r="H182" s="14">
        <f>IF(G182&gt;0,G182/$D$14,0)</f>
        <v>0</v>
      </c>
    </row>
    <row r="183" spans="2:8" ht="13.5">
      <c r="B183" s="23">
        <v>16.5</v>
      </c>
      <c r="C183" s="14">
        <f>$D$15*(EXP(-(B183-$D$7)*(B183-$D$7)/(2*$D$9*$D$9))/($D$9*SQRT(2*3.1415926)))</f>
        <v>2.3296816154673192E-183</v>
      </c>
      <c r="D183" s="14">
        <f>$D$10*B183+$D$11</f>
        <v>10.666666666666666</v>
      </c>
      <c r="E183" s="14">
        <f>-$D$10*B183+$D$12</f>
        <v>-8.666666666666668</v>
      </c>
      <c r="F183" s="14">
        <f>0.25*(1-B183/$D$9)</f>
        <v>-8</v>
      </c>
      <c r="G183" s="14">
        <f>IF(B183&lt;$D$7,IF(B183&lt;=$D$9,F183,D183),E183)</f>
        <v>-8.666666666666668</v>
      </c>
      <c r="H183" s="14">
        <f>IF(G183&gt;0,G183/$D$14,0)</f>
        <v>0</v>
      </c>
    </row>
    <row r="184" spans="2:8" ht="13.5">
      <c r="B184" s="23">
        <v>16.6</v>
      </c>
      <c r="C184" s="14">
        <f>$D$15*(EXP(-(B184-$D$7)*(B184-$D$7)/(2*$D$9*$D$9))/($D$9*SQRT(2*3.1415926)))</f>
        <v>6.913575147761662E-186</v>
      </c>
      <c r="D184" s="14">
        <f>$D$10*B184+$D$11</f>
        <v>10.733333333333333</v>
      </c>
      <c r="E184" s="14">
        <f>-$D$10*B184+$D$12</f>
        <v>-8.733333333333334</v>
      </c>
      <c r="F184" s="14">
        <f>0.25*(1-B184/$D$9)</f>
        <v>-8.05</v>
      </c>
      <c r="G184" s="14">
        <f>IF(B184&lt;$D$7,IF(B184&lt;=$D$9,F184,D184),E184)</f>
        <v>-8.733333333333334</v>
      </c>
      <c r="H184" s="14">
        <f>IF(G184&gt;0,G184/$D$14,0)</f>
        <v>0</v>
      </c>
    </row>
    <row r="185" spans="2:8" ht="13.5">
      <c r="B185" s="23">
        <v>16.7</v>
      </c>
      <c r="C185" s="14">
        <f>$D$15*(EXP(-(B185-$D$7)*(B185-$D$7)/(2*$D$9*$D$9))/($D$9*SQRT(2*3.1415926)))</f>
        <v>1.971228746478944E-188</v>
      </c>
      <c r="D185" s="14">
        <f>$D$10*B185+$D$11</f>
        <v>10.799999999999999</v>
      </c>
      <c r="E185" s="14">
        <f>-$D$10*B185+$D$12</f>
        <v>-8.8</v>
      </c>
      <c r="F185" s="14">
        <f>0.25*(1-B185/$D$9)</f>
        <v>-8.1</v>
      </c>
      <c r="G185" s="14">
        <f>IF(B185&lt;$D$7,IF(B185&lt;=$D$9,F185,D185),E185)</f>
        <v>-8.8</v>
      </c>
      <c r="H185" s="14">
        <f>IF(G185&gt;0,G185/$D$14,0)</f>
        <v>0</v>
      </c>
    </row>
    <row r="186" spans="2:8" ht="13.5">
      <c r="B186" s="23">
        <v>16.8</v>
      </c>
      <c r="C186" s="14">
        <f>$D$15*(EXP(-(B186-$D$7)*(B186-$D$7)/(2*$D$9*$D$9))/($D$9*SQRT(2*3.1415926)))</f>
        <v>5.40007237614852E-191</v>
      </c>
      <c r="D186" s="14">
        <f>$D$10*B186+$D$11</f>
        <v>10.866666666666665</v>
      </c>
      <c r="E186" s="14">
        <f>-$D$10*B186+$D$12</f>
        <v>-8.866666666666667</v>
      </c>
      <c r="F186" s="14">
        <f>0.25*(1-B186/$D$9)</f>
        <v>-8.15</v>
      </c>
      <c r="G186" s="14">
        <f>IF(B186&lt;$D$7,IF(B186&lt;=$D$9,F186,D186),E186)</f>
        <v>-8.866666666666667</v>
      </c>
      <c r="H186" s="14">
        <f>IF(G186&gt;0,G186/$D$14,0)</f>
        <v>0</v>
      </c>
    </row>
    <row r="187" spans="2:8" ht="13.5">
      <c r="B187" s="23">
        <v>16.900000000000002</v>
      </c>
      <c r="C187" s="14">
        <f>$D$15*(EXP(-(B187-$D$7)*(B187-$D$7)/(2*$D$9*$D$9))/($D$9*SQRT(2*3.1415926)))</f>
        <v>1.421315061163862E-193</v>
      </c>
      <c r="D187" s="14">
        <f>$D$10*B187+$D$11</f>
        <v>10.933333333333334</v>
      </c>
      <c r="E187" s="14">
        <f>-$D$10*B187+$D$12</f>
        <v>-8.933333333333334</v>
      </c>
      <c r="F187" s="14">
        <f>0.25*(1-B187/$D$9)</f>
        <v>-8.200000000000001</v>
      </c>
      <c r="G187" s="14">
        <f>IF(B187&lt;$D$7,IF(B187&lt;=$D$9,F187,D187),E187)</f>
        <v>-8.933333333333334</v>
      </c>
      <c r="H187" s="14">
        <f>IF(G187&gt;0,G187/$D$14,0)</f>
        <v>0</v>
      </c>
    </row>
    <row r="188" spans="2:8" ht="13.5">
      <c r="B188" s="23">
        <v>17</v>
      </c>
      <c r="C188" s="14">
        <f>$D$15*(EXP(-(B188-$D$7)*(B188-$D$7)/(2*$D$9*$D$9))/($D$9*SQRT(2*3.1415926)))</f>
        <v>3.594258896213156E-196</v>
      </c>
      <c r="D188" s="14">
        <f>$D$10*B188+$D$11</f>
        <v>10.999999999999998</v>
      </c>
      <c r="E188" s="14">
        <f>-$D$10*B188+$D$12</f>
        <v>-9</v>
      </c>
      <c r="F188" s="14">
        <f>0.25*(1-B188/$D$9)</f>
        <v>-8.25</v>
      </c>
      <c r="G188" s="14">
        <f>IF(B188&lt;$D$7,IF(B188&lt;=$D$9,F188,D188),E188)</f>
        <v>-9</v>
      </c>
      <c r="H188" s="14">
        <f>IF(G188&gt;0,G188/$D$14,0)</f>
        <v>0</v>
      </c>
    </row>
    <row r="189" spans="2:8" ht="13.5">
      <c r="B189" s="23">
        <v>17.1</v>
      </c>
      <c r="C189" s="14">
        <f>$D$15*(EXP(-(B189-$D$7)*(B189-$D$7)/(2*$D$9*$D$9))/($D$9*SQRT(2*3.1415926)))</f>
        <v>8.732861556774939E-199</v>
      </c>
      <c r="D189" s="14">
        <f>$D$10*B189+$D$11</f>
        <v>11.066666666666666</v>
      </c>
      <c r="E189" s="14">
        <f>-$D$10*B189+$D$12</f>
        <v>-9.066666666666666</v>
      </c>
      <c r="F189" s="14">
        <f>0.25*(1-B189/$D$9)</f>
        <v>-8.3</v>
      </c>
      <c r="G189" s="14">
        <f>IF(B189&lt;$D$7,IF(B189&lt;=$D$9,F189,D189),E189)</f>
        <v>-9.066666666666666</v>
      </c>
      <c r="H189" s="14">
        <f>IF(G189&gt;0,G189/$D$14,0)</f>
        <v>0</v>
      </c>
    </row>
    <row r="190" spans="2:8" ht="13.5">
      <c r="B190" s="23">
        <v>17.2</v>
      </c>
      <c r="C190" s="14">
        <f>$D$15*(EXP(-(B190-$D$7)*(B190-$D$7)/(2*$D$9*$D$9))/($D$9*SQRT(2*3.1415926)))</f>
        <v>2.0385999768806743E-201</v>
      </c>
      <c r="D190" s="14">
        <f>$D$10*B190+$D$11</f>
        <v>11.133333333333331</v>
      </c>
      <c r="E190" s="14">
        <f>-$D$10*B190+$D$12</f>
        <v>-9.133333333333333</v>
      </c>
      <c r="F190" s="14">
        <f>0.25*(1-B190/$D$9)</f>
        <v>-8.35</v>
      </c>
      <c r="G190" s="14">
        <f>IF(B190&lt;$D$7,IF(B190&lt;=$D$9,F190,D190),E190)</f>
        <v>-9.133333333333333</v>
      </c>
      <c r="H190" s="14">
        <f>IF(G190&gt;0,G190/$D$14,0)</f>
        <v>0</v>
      </c>
    </row>
    <row r="191" spans="2:8" ht="13.5">
      <c r="B191" s="23">
        <v>17.3</v>
      </c>
      <c r="C191" s="14">
        <f>$D$15*(EXP(-(B191-$D$7)*(B191-$D$7)/(2*$D$9*$D$9))/($D$9*SQRT(2*3.1415926)))</f>
        <v>4.5723100810898046E-204</v>
      </c>
      <c r="D191" s="14">
        <f>$D$10*B191+$D$11</f>
        <v>11.2</v>
      </c>
      <c r="E191" s="14">
        <f>-$D$10*B191+$D$12</f>
        <v>-9.2</v>
      </c>
      <c r="F191" s="14">
        <f>0.25*(1-B191/$D$9)</f>
        <v>-8.4</v>
      </c>
      <c r="G191" s="14">
        <f>IF(B191&lt;$D$7,IF(B191&lt;=$D$9,F191,D191),E191)</f>
        <v>-9.2</v>
      </c>
      <c r="H191" s="14">
        <f>IF(G191&gt;0,G191/$D$14,0)</f>
        <v>0</v>
      </c>
    </row>
    <row r="192" spans="2:8" ht="13.5">
      <c r="B192" s="23">
        <v>17.400000000000002</v>
      </c>
      <c r="C192" s="14">
        <f>$D$15*(EXP(-(B192-$D$7)*(B192-$D$7)/(2*$D$9*$D$9))/($D$9*SQRT(2*3.1415926)))</f>
        <v>9.852978983920274E-207</v>
      </c>
      <c r="D192" s="14">
        <f>$D$10*B192+$D$11</f>
        <v>11.266666666666667</v>
      </c>
      <c r="E192" s="14">
        <f>-$D$10*B192+$D$12</f>
        <v>-9.26666666666667</v>
      </c>
      <c r="F192" s="14">
        <f>0.25*(1-B192/$D$9)</f>
        <v>-8.450000000000001</v>
      </c>
      <c r="G192" s="14">
        <f>IF(B192&lt;$D$7,IF(B192&lt;=$D$9,F192,D192),E192)</f>
        <v>-9.26666666666667</v>
      </c>
      <c r="H192" s="14">
        <f>IF(G192&gt;0,G192/$D$14,0)</f>
        <v>0</v>
      </c>
    </row>
    <row r="193" spans="2:8" ht="13.5">
      <c r="B193" s="23">
        <v>17.5</v>
      </c>
      <c r="C193" s="14">
        <f>$D$15*(EXP(-(B193-$D$7)*(B193-$D$7)/(2*$D$9*$D$9))/($D$9*SQRT(2*3.1415926)))</f>
        <v>2.0399882139495798E-209</v>
      </c>
      <c r="D193" s="14">
        <f>$D$10*B193+$D$11</f>
        <v>11.333333333333332</v>
      </c>
      <c r="E193" s="14">
        <f>-$D$10*B193+$D$12</f>
        <v>-9.333333333333332</v>
      </c>
      <c r="F193" s="14">
        <f>0.25*(1-B193/$D$9)</f>
        <v>-8.5</v>
      </c>
      <c r="G193" s="14">
        <f>IF(B193&lt;$D$7,IF(B193&lt;=$D$9,F193,D193),E193)</f>
        <v>-9.333333333333332</v>
      </c>
      <c r="H193" s="14">
        <f>IF(G193&gt;0,G193/$D$14,0)</f>
        <v>0</v>
      </c>
    </row>
    <row r="194" spans="2:8" ht="13.5">
      <c r="B194" s="23">
        <v>17.6</v>
      </c>
      <c r="C194" s="14">
        <f>$D$15*(EXP(-(B194-$D$7)*(B194-$D$7)/(2*$D$9*$D$9))/($D$9*SQRT(2*3.1415926)))</f>
        <v>4.0580367978761625E-212</v>
      </c>
      <c r="D194" s="14">
        <f>$D$10*B194+$D$11</f>
        <v>11.4</v>
      </c>
      <c r="E194" s="14">
        <f>-$D$10*B194+$D$12</f>
        <v>-9.400000000000002</v>
      </c>
      <c r="F194" s="14">
        <f>0.25*(1-B194/$D$9)</f>
        <v>-8.55</v>
      </c>
      <c r="G194" s="14">
        <f>IF(B194&lt;$D$7,IF(B194&lt;=$D$9,F194,D194),E194)</f>
        <v>-9.400000000000002</v>
      </c>
      <c r="H194" s="14">
        <f>IF(G194&gt;0,G194/$D$14,0)</f>
        <v>0</v>
      </c>
    </row>
    <row r="195" spans="2:8" ht="13.5">
      <c r="B195" s="23">
        <v>17.7</v>
      </c>
      <c r="C195" s="14">
        <f>$D$15*(EXP(-(B195-$D$7)*(B195-$D$7)/(2*$D$9*$D$9))/($D$9*SQRT(2*3.1415926)))</f>
        <v>7.755905772522336E-215</v>
      </c>
      <c r="D195" s="14">
        <f>$D$10*B195+$D$11</f>
        <v>11.466666666666665</v>
      </c>
      <c r="E195" s="14">
        <f>-$D$10*B195+$D$12</f>
        <v>-9.466666666666665</v>
      </c>
      <c r="F195" s="14">
        <f>0.25*(1-B195/$D$9)</f>
        <v>-8.6</v>
      </c>
      <c r="G195" s="14">
        <f>IF(B195&lt;$D$7,IF(B195&lt;=$D$9,F195,D195),E195)</f>
        <v>-9.466666666666665</v>
      </c>
      <c r="H195" s="14">
        <f>IF(G195&gt;0,G195/$D$14,0)</f>
        <v>0</v>
      </c>
    </row>
    <row r="196" spans="2:8" ht="13.5">
      <c r="B196" s="23">
        <v>17.8</v>
      </c>
      <c r="C196" s="14">
        <f>$D$15*(EXP(-(B196-$D$7)*(B196-$D$7)/(2*$D$9*$D$9))/($D$9*SQRT(2*3.1415926)))</f>
        <v>1.4242206820267866E-217</v>
      </c>
      <c r="D196" s="14">
        <f>$D$10*B196+$D$11</f>
        <v>11.533333333333333</v>
      </c>
      <c r="E196" s="14">
        <f>-$D$10*B196+$D$12</f>
        <v>-9.533333333333335</v>
      </c>
      <c r="F196" s="14">
        <f>0.25*(1-B196/$D$9)</f>
        <v>-8.65</v>
      </c>
      <c r="G196" s="14">
        <f>IF(B196&lt;$D$7,IF(B196&lt;=$D$9,F196,D196),E196)</f>
        <v>-9.533333333333335</v>
      </c>
      <c r="H196" s="14">
        <f>IF(G196&gt;0,G196/$D$14,0)</f>
        <v>0</v>
      </c>
    </row>
    <row r="197" spans="2:8" ht="13.5">
      <c r="B197" s="23">
        <v>17.900000000000002</v>
      </c>
      <c r="C197" s="14">
        <f>$D$15*(EXP(-(B197-$D$7)*(B197-$D$7)/(2*$D$9*$D$9))/($D$9*SQRT(2*3.1415926)))</f>
        <v>2.5127557350453597E-220</v>
      </c>
      <c r="D197" s="14">
        <f>$D$10*B197+$D$11</f>
        <v>11.6</v>
      </c>
      <c r="E197" s="14">
        <f>-$D$10*B197+$D$12</f>
        <v>-9.600000000000001</v>
      </c>
      <c r="F197" s="14">
        <f>0.25*(1-B197/$D$9)</f>
        <v>-8.700000000000001</v>
      </c>
      <c r="G197" s="14">
        <f>IF(B197&lt;$D$7,IF(B197&lt;=$D$9,F197,D197),E197)</f>
        <v>-9.600000000000001</v>
      </c>
      <c r="H197" s="14">
        <f>IF(G197&gt;0,G197/$D$14,0)</f>
        <v>0</v>
      </c>
    </row>
    <row r="198" spans="2:8" ht="13.5">
      <c r="B198" s="23">
        <v>18</v>
      </c>
      <c r="C198" s="14">
        <f>$D$15*(EXP(-(B198-$D$7)*(B198-$D$7)/(2*$D$9*$D$9))/($D$9*SQRT(2*3.1415926)))</f>
        <v>4.259429930862622E-223</v>
      </c>
      <c r="D198" s="14">
        <f>$D$10*B198+$D$11</f>
        <v>11.666666666666666</v>
      </c>
      <c r="E198" s="14">
        <f>-$D$10*B198+$D$12</f>
        <v>-9.666666666666668</v>
      </c>
      <c r="F198" s="14">
        <f>0.25*(1-B198/$D$9)</f>
        <v>-8.75</v>
      </c>
      <c r="G198" s="14">
        <f>IF(B198&lt;$D$7,IF(B198&lt;=$D$9,F198,D198),E198)</f>
        <v>-9.666666666666668</v>
      </c>
      <c r="H198" s="14">
        <f>IF(G198&gt;0,G198/$D$14,0)</f>
        <v>0</v>
      </c>
    </row>
    <row r="199" spans="2:8" ht="13.5">
      <c r="B199" s="23">
        <v>18.1</v>
      </c>
      <c r="C199" s="14">
        <f>$D$15*(EXP(-(B199-$D$7)*(B199-$D$7)/(2*$D$9*$D$9))/($D$9*SQRT(2*3.1415926)))</f>
        <v>6.93714711354272E-226</v>
      </c>
      <c r="D199" s="14">
        <f>$D$10*B199+$D$11</f>
        <v>11.733333333333333</v>
      </c>
      <c r="E199" s="14">
        <f>-$D$10*B199+$D$12</f>
        <v>-9.733333333333334</v>
      </c>
      <c r="F199" s="14">
        <f>0.25*(1-B199/$D$9)</f>
        <v>-8.8</v>
      </c>
      <c r="G199" s="14">
        <f>IF(B199&lt;$D$7,IF(B199&lt;=$D$9,F199,D199),E199)</f>
        <v>-9.733333333333334</v>
      </c>
      <c r="H199" s="14">
        <f>IF(G199&gt;0,G199/$D$14,0)</f>
        <v>0</v>
      </c>
    </row>
    <row r="200" spans="2:8" ht="13.5">
      <c r="B200" s="23">
        <v>18.2</v>
      </c>
      <c r="C200" s="14">
        <f>$D$15*(EXP(-(B200-$D$7)*(B200-$D$7)/(2*$D$9*$D$9))/($D$9*SQRT(2*3.1415926)))</f>
        <v>1.0855218045645761E-228</v>
      </c>
      <c r="D200" s="14">
        <f>$D$10*B200+$D$11</f>
        <v>11.799999999999999</v>
      </c>
      <c r="E200" s="14">
        <f>-$D$10*B200+$D$12</f>
        <v>-9.8</v>
      </c>
      <c r="F200" s="14">
        <f>0.25*(1-B200/$D$9)</f>
        <v>-8.85</v>
      </c>
      <c r="G200" s="14">
        <f>IF(B200&lt;$D$7,IF(B200&lt;=$D$9,F200,D200),E200)</f>
        <v>-9.8</v>
      </c>
      <c r="H200" s="14">
        <f>IF(G200&gt;0,G200/$D$14,0)</f>
        <v>0</v>
      </c>
    </row>
    <row r="201" spans="2:8" ht="13.5">
      <c r="B201" s="23">
        <v>18.3</v>
      </c>
      <c r="C201" s="14">
        <f>$D$15*(EXP(-(B201-$D$7)*(B201-$D$7)/(2*$D$9*$D$9))/($D$9*SQRT(2*3.1415926)))</f>
        <v>1.6320160258141245E-231</v>
      </c>
      <c r="D201" s="14">
        <f>$D$10*B201+$D$11</f>
        <v>11.866666666666665</v>
      </c>
      <c r="E201" s="14">
        <f>-$D$10*B201+$D$12</f>
        <v>-9.866666666666667</v>
      </c>
      <c r="F201" s="14">
        <f>0.25*(1-B201/$D$9)</f>
        <v>-8.9</v>
      </c>
      <c r="G201" s="14">
        <f>IF(B201&lt;$D$7,IF(B201&lt;=$D$9,F201,D201),E201)</f>
        <v>-9.866666666666667</v>
      </c>
      <c r="H201" s="14">
        <f>IF(G201&gt;0,G201/$D$14,0)</f>
        <v>0</v>
      </c>
    </row>
    <row r="202" spans="2:8" ht="13.5">
      <c r="B202" s="23">
        <v>18.400000000000002</v>
      </c>
      <c r="C202" s="14">
        <f>$D$15*(EXP(-(B202-$D$7)*(B202-$D$7)/(2*$D$9*$D$9))/($D$9*SQRT(2*3.1415926)))</f>
        <v>2.3574283795052665E-234</v>
      </c>
      <c r="D202" s="14">
        <f>$D$10*B202+$D$11</f>
        <v>11.933333333333334</v>
      </c>
      <c r="E202" s="14">
        <f>-$D$10*B202+$D$12</f>
        <v>-9.933333333333334</v>
      </c>
      <c r="F202" s="14">
        <f>0.25*(1-B202/$D$9)</f>
        <v>-8.950000000000001</v>
      </c>
      <c r="G202" s="14">
        <f>IF(B202&lt;$D$7,IF(B202&lt;=$D$9,F202,D202),E202)</f>
        <v>-9.933333333333334</v>
      </c>
      <c r="H202" s="14">
        <f>IF(G202&gt;0,G202/$D$14,0)</f>
        <v>0</v>
      </c>
    </row>
    <row r="203" spans="2:8" ht="13.5">
      <c r="B203" s="23">
        <v>18.5</v>
      </c>
      <c r="C203" s="14">
        <f>$D$15*(EXP(-(B203-$D$7)*(B203-$D$7)/(2*$D$9*$D$9))/($D$9*SQRT(2*3.1415926)))</f>
        <v>3.271755314123201E-237</v>
      </c>
      <c r="D203" s="14">
        <f>$D$10*B203+$D$11</f>
        <v>11.999999999999998</v>
      </c>
      <c r="E203" s="14">
        <f>-$D$10*B203+$D$12</f>
        <v>-10</v>
      </c>
      <c r="F203" s="14">
        <f>0.25*(1-B203/$D$9)</f>
        <v>-9</v>
      </c>
      <c r="G203" s="14">
        <f>IF(B203&lt;$D$7,IF(B203&lt;=$D$9,F203,D203),E203)</f>
        <v>-10</v>
      </c>
      <c r="H203" s="14">
        <f>IF(G203&gt;0,G203/$D$14,0)</f>
        <v>0</v>
      </c>
    </row>
    <row r="204" spans="2:8" ht="13.5">
      <c r="B204" s="23">
        <v>18.6</v>
      </c>
      <c r="C204" s="14">
        <f>$D$15*(EXP(-(B204-$D$7)*(B204-$D$7)/(2*$D$9*$D$9))/($D$9*SQRT(2*3.1415926)))</f>
        <v>4.362659782326318E-240</v>
      </c>
      <c r="D204" s="14">
        <f>$D$10*B204+$D$11</f>
        <v>12.066666666666666</v>
      </c>
      <c r="E204" s="14">
        <f>-$D$10*B204+$D$12</f>
        <v>-10.066666666666666</v>
      </c>
      <c r="F204" s="14">
        <f>0.25*(1-B204/$D$9)</f>
        <v>-9.05</v>
      </c>
      <c r="G204" s="14">
        <f>IF(B204&lt;$D$7,IF(B204&lt;=$D$9,F204,D204),E204)</f>
        <v>-10.066666666666666</v>
      </c>
      <c r="H204" s="14">
        <f>IF(G204&gt;0,G204/$D$14,0)</f>
        <v>0</v>
      </c>
    </row>
    <row r="205" spans="2:8" ht="13.5">
      <c r="B205" s="23">
        <v>18.7</v>
      </c>
      <c r="C205" s="14">
        <f>$D$15*(EXP(-(B205-$D$7)*(B205-$D$7)/(2*$D$9*$D$9))/($D$9*SQRT(2*3.1415926)))</f>
        <v>5.58920574534935E-243</v>
      </c>
      <c r="D205" s="14">
        <f>$D$10*B205+$D$11</f>
        <v>12.133333333333331</v>
      </c>
      <c r="E205" s="14">
        <f>-$D$10*B205+$D$12</f>
        <v>-10.133333333333333</v>
      </c>
      <c r="F205" s="14">
        <f>0.25*(1-B205/$D$9)</f>
        <v>-9.1</v>
      </c>
      <c r="G205" s="14">
        <f>IF(B205&lt;$D$7,IF(B205&lt;=$D$9,F205,D205),E205)</f>
        <v>-10.133333333333333</v>
      </c>
      <c r="H205" s="14">
        <f>IF(G205&gt;0,G205/$D$14,0)</f>
        <v>0</v>
      </c>
    </row>
    <row r="206" spans="2:8" ht="13.5">
      <c r="B206" s="23">
        <v>18.8</v>
      </c>
      <c r="C206" s="14">
        <f>$D$15*(EXP(-(B206-$D$7)*(B206-$D$7)/(2*$D$9*$D$9))/($D$9*SQRT(2*3.1415926)))</f>
        <v>6.879819878441209E-246</v>
      </c>
      <c r="D206" s="14">
        <f>$D$10*B206+$D$11</f>
        <v>12.2</v>
      </c>
      <c r="E206" s="14">
        <f>-$D$10*B206+$D$12</f>
        <v>-10.2</v>
      </c>
      <c r="F206" s="14">
        <f>0.25*(1-B206/$D$9)</f>
        <v>-9.15</v>
      </c>
      <c r="G206" s="14">
        <f>IF(B206&lt;$D$7,IF(B206&lt;=$D$9,F206,D206),E206)</f>
        <v>-10.2</v>
      </c>
      <c r="H206" s="14">
        <f>IF(G206&gt;0,G206/$D$14,0)</f>
        <v>0</v>
      </c>
    </row>
    <row r="207" spans="2:8" ht="13.5">
      <c r="B207" s="23">
        <v>18.900000000000002</v>
      </c>
      <c r="C207" s="14">
        <f>$D$15*(EXP(-(B207-$D$7)*(B207-$D$7)/(2*$D$9*$D$9))/($D$9*SQRT(2*3.1415926)))</f>
        <v>8.136399417264793E-249</v>
      </c>
      <c r="D207" s="14">
        <f>$D$10*B207+$D$11</f>
        <v>12.266666666666667</v>
      </c>
      <c r="E207" s="14">
        <f>-$D$10*B207+$D$12</f>
        <v>-10.26666666666667</v>
      </c>
      <c r="F207" s="14">
        <f>0.25*(1-B207/$D$9)</f>
        <v>-9.200000000000001</v>
      </c>
      <c r="G207" s="14">
        <f>IF(B207&lt;$D$7,IF(B207&lt;=$D$9,F207,D207),E207)</f>
        <v>-10.26666666666667</v>
      </c>
      <c r="H207" s="14">
        <f>IF(G207&gt;0,G207/$D$14,0)</f>
        <v>0</v>
      </c>
    </row>
    <row r="208" spans="2:8" ht="13.5">
      <c r="B208" s="23">
        <v>19</v>
      </c>
      <c r="C208" s="14">
        <f>$D$15*(EXP(-(B208-$D$7)*(B208-$D$7)/(2*$D$9*$D$9))/($D$9*SQRT(2*3.1415926)))</f>
        <v>9.24518642054286E-252</v>
      </c>
      <c r="D208" s="14">
        <f>$D$10*B208+$D$11</f>
        <v>12.333333333333332</v>
      </c>
      <c r="E208" s="14">
        <f>-$D$10*B208+$D$12</f>
        <v>-10.333333333333332</v>
      </c>
      <c r="F208" s="14">
        <f>0.25*(1-B208/$D$9)</f>
        <v>-9.25</v>
      </c>
      <c r="G208" s="14">
        <f>IF(B208&lt;$D$7,IF(B208&lt;=$D$9,F208,D208),E208)</f>
        <v>-10.333333333333332</v>
      </c>
      <c r="H208" s="14">
        <f>IF(G208&gt;0,G208/$D$14,0)</f>
        <v>0</v>
      </c>
    </row>
    <row r="209" spans="2:8" ht="13.5">
      <c r="B209" s="23">
        <v>19.1</v>
      </c>
      <c r="C209" s="14">
        <f>$D$15*(EXP(-(B209-$D$7)*(B209-$D$7)/(2*$D$9*$D$9))/($D$9*SQRT(2*3.1415926)))</f>
        <v>1.009316344568056E-254</v>
      </c>
      <c r="D209" s="14">
        <f>$D$10*B209+$D$11</f>
        <v>12.4</v>
      </c>
      <c r="E209" s="14">
        <f>-$D$10*B209+$D$12</f>
        <v>-10.400000000000002</v>
      </c>
      <c r="F209" s="14">
        <f>0.25*(1-B209/$D$9)</f>
        <v>-9.3</v>
      </c>
      <c r="G209" s="14">
        <f>IF(B209&lt;$D$7,IF(B209&lt;=$D$9,F209,D209),E209)</f>
        <v>-10.400000000000002</v>
      </c>
      <c r="H209" s="14">
        <f>IF(G209&gt;0,G209/$D$14,0)</f>
        <v>0</v>
      </c>
    </row>
    <row r="210" spans="2:8" ht="13.5">
      <c r="B210" s="23">
        <v>19.200000000000003</v>
      </c>
      <c r="C210" s="14">
        <f>$D$15*(EXP(-(B210-$D$7)*(B210-$D$7)/(2*$D$9*$D$9))/($D$9*SQRT(2*3.1415926)))</f>
        <v>1.0586859762462491E-257</v>
      </c>
      <c r="D210" s="14">
        <f>$D$10*B210+$D$11</f>
        <v>12.466666666666667</v>
      </c>
      <c r="E210" s="14">
        <f>-$D$10*B210+$D$12</f>
        <v>-10.466666666666669</v>
      </c>
      <c r="F210" s="14">
        <f>0.25*(1-B210/$D$9)</f>
        <v>-9.350000000000001</v>
      </c>
      <c r="G210" s="14">
        <f>IF(B210&lt;$D$7,IF(B210&lt;=$D$9,F210,D210),E210)</f>
        <v>-10.466666666666669</v>
      </c>
      <c r="H210" s="14">
        <f>IF(G210&gt;0,G210/$D$14,0)</f>
        <v>0</v>
      </c>
    </row>
    <row r="211" spans="2:8" ht="13.5">
      <c r="B211" s="23">
        <v>19.3</v>
      </c>
      <c r="C211" s="14">
        <f>$D$15*(EXP(-(B211-$D$7)*(B211-$D$7)/(2*$D$9*$D$9))/($D$9*SQRT(2*3.1415926)))</f>
        <v>1.0669283007991132E-260</v>
      </c>
      <c r="D211" s="14">
        <f>$D$10*B211+$D$11</f>
        <v>12.533333333333333</v>
      </c>
      <c r="E211" s="14">
        <f>-$D$10*B211+$D$12</f>
        <v>-10.533333333333335</v>
      </c>
      <c r="F211" s="14">
        <f>0.25*(1-B211/$D$9)</f>
        <v>-9.4</v>
      </c>
      <c r="G211" s="14">
        <f>IF(B211&lt;$D$7,IF(B211&lt;=$D$9,F211,D211),E211)</f>
        <v>-10.533333333333335</v>
      </c>
      <c r="H211" s="14">
        <f>IF(G211&gt;0,G211/$D$14,0)</f>
        <v>0</v>
      </c>
    </row>
    <row r="212" spans="2:8" ht="13.5">
      <c r="B212" s="23">
        <v>19.400000000000002</v>
      </c>
      <c r="C212" s="14">
        <f>$D$15*(EXP(-(B212-$D$7)*(B212-$D$7)/(2*$D$9*$D$9))/($D$9*SQRT(2*3.1415926)))</f>
        <v>1.0330742360148E-263</v>
      </c>
      <c r="D212" s="14">
        <f>$D$10*B212+$D$11</f>
        <v>12.6</v>
      </c>
      <c r="E212" s="14">
        <f>-$D$10*B212+$D$12</f>
        <v>-10.600000000000001</v>
      </c>
      <c r="F212" s="14">
        <f>0.25*(1-B212/$D$9)</f>
        <v>-9.450000000000001</v>
      </c>
      <c r="G212" s="14">
        <f>IF(B212&lt;$D$7,IF(B212&lt;=$D$9,F212,D212),E212)</f>
        <v>-10.600000000000001</v>
      </c>
      <c r="H212" s="14">
        <f>IF(G212&gt;0,G212/$D$14,0)</f>
        <v>0</v>
      </c>
    </row>
    <row r="213" spans="2:8" ht="13.5">
      <c r="B213" s="23">
        <v>19.5</v>
      </c>
      <c r="C213" s="14">
        <f>$D$15*(EXP(-(B213-$D$7)*(B213-$D$7)/(2*$D$9*$D$9))/($D$9*SQRT(2*3.1415926)))</f>
        <v>9.610722709131663E-267</v>
      </c>
      <c r="D213" s="14">
        <f>$D$10*B213+$D$11</f>
        <v>12.666666666666666</v>
      </c>
      <c r="E213" s="14">
        <f>-$D$10*B213+$D$12</f>
        <v>-10.666666666666668</v>
      </c>
      <c r="F213" s="14">
        <f>0.25*(1-B213/$D$9)</f>
        <v>-9.5</v>
      </c>
      <c r="G213" s="14">
        <f>IF(B213&lt;$D$7,IF(B213&lt;=$D$9,F213,D213),E213)</f>
        <v>-10.666666666666668</v>
      </c>
      <c r="H213" s="14">
        <f>IF(G213&gt;0,G213/$D$14,0)</f>
        <v>0</v>
      </c>
    </row>
    <row r="214" spans="2:8" ht="13.5">
      <c r="B214" s="23">
        <v>19.6</v>
      </c>
      <c r="C214" s="14">
        <f>$D$15*(EXP(-(B214-$D$7)*(B214-$D$7)/(2*$D$9*$D$9))/($D$9*SQRT(2*3.1415926)))</f>
        <v>8.590308962122836E-270</v>
      </c>
      <c r="D214" s="14">
        <f>$D$10*B214+$D$11</f>
        <v>12.733333333333333</v>
      </c>
      <c r="E214" s="14">
        <f>-$D$10*B214+$D$12</f>
        <v>-10.733333333333334</v>
      </c>
      <c r="F214" s="14">
        <f>0.25*(1-B214/$D$9)</f>
        <v>-9.55</v>
      </c>
      <c r="G214" s="14">
        <f>IF(B214&lt;$D$7,IF(B214&lt;=$D$9,F214,D214),E214)</f>
        <v>-10.733333333333334</v>
      </c>
      <c r="H214" s="14">
        <f>IF(G214&gt;0,G214/$D$14,0)</f>
        <v>0</v>
      </c>
    </row>
    <row r="215" spans="2:8" ht="13.5">
      <c r="B215" s="23">
        <v>19.700000000000003</v>
      </c>
      <c r="C215" s="14">
        <f>$D$15*(EXP(-(B215-$D$7)*(B215-$D$7)/(2*$D$9*$D$9))/($D$9*SQRT(2*3.1415926)))</f>
        <v>7.3771691571420765E-273</v>
      </c>
      <c r="D215" s="14">
        <f>$D$10*B215+$D$11</f>
        <v>12.8</v>
      </c>
      <c r="E215" s="14">
        <f>-$D$10*B215+$D$12</f>
        <v>-10.8</v>
      </c>
      <c r="F215" s="14">
        <f>0.25*(1-B215/$D$9)</f>
        <v>-9.600000000000001</v>
      </c>
      <c r="G215" s="14">
        <f>IF(B215&lt;$D$7,IF(B215&lt;=$D$9,F215,D215),E215)</f>
        <v>-10.8</v>
      </c>
      <c r="H215" s="14">
        <f>IF(G215&gt;0,G215/$D$14,0)</f>
        <v>0</v>
      </c>
    </row>
    <row r="216" spans="2:8" ht="13.5">
      <c r="B216" s="23">
        <v>19.8</v>
      </c>
      <c r="C216" s="14">
        <f>$D$15*(EXP(-(B216-$D$7)*(B216-$D$7)/(2*$D$9*$D$9))/($D$9*SQRT(2*3.1415926)))</f>
        <v>6.0869385913238635E-276</v>
      </c>
      <c r="D216" s="14">
        <f>$D$10*B216+$D$11</f>
        <v>12.866666666666665</v>
      </c>
      <c r="E216" s="14">
        <f>-$D$10*B216+$D$12</f>
        <v>-10.866666666666667</v>
      </c>
      <c r="F216" s="14">
        <f>0.25*(1-B216/$D$9)</f>
        <v>-9.65</v>
      </c>
      <c r="G216" s="14">
        <f>IF(B216&lt;$D$7,IF(B216&lt;=$D$9,F216,D216),E216)</f>
        <v>-10.866666666666667</v>
      </c>
      <c r="H216" s="14">
        <f>IF(G216&gt;0,G216/$D$14,0)</f>
        <v>0</v>
      </c>
    </row>
    <row r="217" spans="2:8" ht="13.5">
      <c r="B217" s="23">
        <v>19.900000000000002</v>
      </c>
      <c r="C217" s="14">
        <f>$D$15*(EXP(-(B217-$D$7)*(B217-$D$7)/(2*$D$9*$D$9))/($D$9*SQRT(2*3.1415926)))</f>
        <v>4.825433329334164E-279</v>
      </c>
      <c r="D217" s="14">
        <f>$D$10*B217+$D$11</f>
        <v>12.933333333333334</v>
      </c>
      <c r="E217" s="14">
        <f>-$D$10*B217+$D$12</f>
        <v>-10.933333333333334</v>
      </c>
      <c r="F217" s="14">
        <f>0.25*(1-B217/$D$9)</f>
        <v>-9.700000000000001</v>
      </c>
      <c r="G217" s="14">
        <f>IF(B217&lt;$D$7,IF(B217&lt;=$D$9,F217,D217),E217)</f>
        <v>-10.933333333333334</v>
      </c>
      <c r="H217" s="14">
        <f>IF(G217&gt;0,G217/$D$14,0)</f>
        <v>0</v>
      </c>
    </row>
    <row r="218" spans="2:8" ht="13.5">
      <c r="B218" s="23">
        <v>20</v>
      </c>
      <c r="C218" s="14">
        <f>$D$15*(EXP(-(B218-$D$7)*(B218-$D$7)/(2*$D$9*$D$9))/($D$9*SQRT(2*3.1415926)))</f>
        <v>3.675377391397332E-282</v>
      </c>
      <c r="D218" s="14">
        <f>$D$10*B218+$D$11</f>
        <v>12.999999999999998</v>
      </c>
      <c r="E218" s="14">
        <f>-$D$10*B218+$D$12</f>
        <v>-11</v>
      </c>
      <c r="F218" s="14">
        <f>0.25*(1-B218/$D$9)</f>
        <v>-9.75</v>
      </c>
      <c r="G218" s="14">
        <f>IF(B218&lt;$D$7,IF(B218&lt;=$D$9,F218,D218),E218)</f>
        <v>-11</v>
      </c>
      <c r="H218" s="14">
        <f>IF(G218&gt;0,G218/$D$14,0)</f>
        <v>0</v>
      </c>
    </row>
    <row r="219" ht="13.5">
      <c r="B219" s="19"/>
    </row>
    <row r="220" ht="13.5">
      <c r="B220" s="19"/>
    </row>
    <row r="221" ht="13.5">
      <c r="B221" s="19"/>
    </row>
    <row r="222" ht="13.5">
      <c r="B222" s="19"/>
    </row>
    <row r="223" ht="13.5">
      <c r="B223" s="19"/>
    </row>
    <row r="224" ht="13.5">
      <c r="B224" s="19"/>
    </row>
    <row r="225" ht="13.5">
      <c r="B225" s="19"/>
    </row>
    <row r="226" ht="13.5">
      <c r="B226" s="19"/>
    </row>
    <row r="227" ht="13.5">
      <c r="B227" s="19"/>
    </row>
    <row r="228" ht="13.5">
      <c r="B228" s="19"/>
    </row>
    <row r="229" ht="13.5">
      <c r="B229" s="19"/>
    </row>
    <row r="230" ht="13.5">
      <c r="B230" s="19"/>
    </row>
    <row r="231" ht="13.5">
      <c r="B231" s="19"/>
    </row>
    <row r="232" ht="13.5">
      <c r="B232" s="19"/>
    </row>
    <row r="233" ht="13.5">
      <c r="B233" s="19"/>
    </row>
    <row r="234" ht="13.5">
      <c r="B234" s="19"/>
    </row>
  </sheetData>
  <sheetProtection selectLockedCells="1" selectUnlockedCells="1"/>
  <mergeCells count="10">
    <mergeCell ref="B2:T2"/>
    <mergeCell ref="B3:T3"/>
    <mergeCell ref="E9:G9"/>
    <mergeCell ref="E10:G10"/>
    <mergeCell ref="E11:G11"/>
    <mergeCell ref="E12:G12"/>
    <mergeCell ref="C13:G13"/>
    <mergeCell ref="E14:G14"/>
    <mergeCell ref="E15:G15"/>
    <mergeCell ref="J19:K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34"/>
  <sheetViews>
    <sheetView workbookViewId="0" topLeftCell="A1">
      <selection activeCell="D8" sqref="D8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1.57421875" style="1" customWidth="1"/>
    <col min="4" max="4" width="10.140625" style="1" customWidth="1"/>
    <col min="5" max="5" width="8.140625" style="1" customWidth="1"/>
    <col min="6" max="6" width="10.28125" style="1" customWidth="1"/>
    <col min="7" max="7" width="13.28125" style="1" customWidth="1"/>
    <col min="8" max="8" width="8.57421875" style="1" customWidth="1"/>
    <col min="9" max="9" width="4.8515625" style="1" customWidth="1"/>
    <col min="10" max="16384" width="9.140625" style="1" customWidth="1"/>
  </cols>
  <sheetData>
    <row r="2" spans="2:20" ht="13.5"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>
      <c r="B3" s="2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1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3.5">
      <c r="B5" s="3" t="s">
        <v>2</v>
      </c>
      <c r="C5" s="3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3.5">
      <c r="B6"/>
      <c r="C6" s="5" t="s">
        <v>3</v>
      </c>
      <c r="D6" s="5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3.5">
      <c r="B7" s="6" t="s">
        <v>5</v>
      </c>
      <c r="C7" s="6" t="s">
        <v>6</v>
      </c>
      <c r="D7" s="7">
        <v>100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3.5">
      <c r="B8" s="6" t="s">
        <v>7</v>
      </c>
      <c r="C8" s="6" t="s">
        <v>6</v>
      </c>
      <c r="D8" s="7">
        <v>0.25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3.5">
      <c r="B9" s="6" t="s">
        <v>8</v>
      </c>
      <c r="C9" s="5"/>
      <c r="D9" s="8">
        <f>D7*D8</f>
        <v>25</v>
      </c>
      <c r="E9" s="9" t="s">
        <v>9</v>
      </c>
      <c r="F9" s="9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3.5">
      <c r="B10" s="6" t="s">
        <v>10</v>
      </c>
      <c r="C10" s="5"/>
      <c r="D10" s="10">
        <f>1/(3*D9)</f>
        <v>0.013333333333333334</v>
      </c>
      <c r="E10" s="9" t="s">
        <v>11</v>
      </c>
      <c r="F10" s="9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3.5">
      <c r="B11" s="6" t="s">
        <v>12</v>
      </c>
      <c r="C11" s="5"/>
      <c r="D11" s="11">
        <f>$D$10*(3*$D$9-$D$7)</f>
        <v>-0.33333333333333337</v>
      </c>
      <c r="E11" s="9" t="s">
        <v>13</v>
      </c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3.5">
      <c r="B12" s="6" t="s">
        <v>14</v>
      </c>
      <c r="C12" s="5"/>
      <c r="D12" s="11">
        <f>$D$10*(3*$D$9+$D$7)</f>
        <v>2.3333333333333335</v>
      </c>
      <c r="E12" s="9" t="s">
        <v>15</v>
      </c>
      <c r="F12" s="9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3.5">
      <c r="B13" s="6" t="s">
        <v>16</v>
      </c>
      <c r="C13" s="12" t="s">
        <v>17</v>
      </c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3.5">
      <c r="B14" s="6" t="s">
        <v>18</v>
      </c>
      <c r="C14" s="13"/>
      <c r="D14" s="14">
        <f>$D$10*D7+$D$11</f>
        <v>1</v>
      </c>
      <c r="E14" s="9" t="s">
        <v>19</v>
      </c>
      <c r="F14" s="9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3.5">
      <c r="B15" s="6" t="s">
        <v>20</v>
      </c>
      <c r="C15" s="15">
        <v>0.41</v>
      </c>
      <c r="D15" s="11">
        <f>D9/C15</f>
        <v>60.97560975609756</v>
      </c>
      <c r="E15" s="9" t="s">
        <v>21</v>
      </c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5:14" ht="13.5">
      <c r="E16" s="16"/>
      <c r="F16" s="16"/>
      <c r="G16" s="17"/>
      <c r="H16" s="17"/>
      <c r="I16" s="18"/>
      <c r="K16" s="16"/>
      <c r="N16" s="16"/>
    </row>
    <row r="17" spans="2:9" ht="13.5">
      <c r="B17" s="16" t="s">
        <v>22</v>
      </c>
      <c r="C17" s="16" t="s">
        <v>23</v>
      </c>
      <c r="D17" s="16" t="s">
        <v>24</v>
      </c>
      <c r="E17" s="16" t="s">
        <v>25</v>
      </c>
      <c r="F17" s="16" t="s">
        <v>16</v>
      </c>
      <c r="G17" s="16" t="s">
        <v>26</v>
      </c>
      <c r="H17" s="16" t="s">
        <v>27</v>
      </c>
      <c r="I17" s="16"/>
    </row>
    <row r="18" spans="2:9" ht="13.5">
      <c r="B18" s="24">
        <v>0</v>
      </c>
      <c r="C18" s="14">
        <f>$D$15*(EXP(-(B18-$D$7)*(B18-$D$7)/(2*$D$9*$D$9))/($D$9*SQRT(2*3.1415926)))</f>
        <v>0.0003264151875764247</v>
      </c>
      <c r="D18" s="14">
        <f>$D$10*B18+$D$11</f>
        <v>-0.33333333333333337</v>
      </c>
      <c r="E18" s="14">
        <f>-$D$10*B18+$D$12</f>
        <v>2.3333333333333335</v>
      </c>
      <c r="F18" s="14">
        <f>0.25*(1-B18/$D$9)</f>
        <v>0.25</v>
      </c>
      <c r="G18" s="14">
        <f>IF(B18&lt;$D$7,IF(B18&lt;=$D$9,F18,D18),E18)</f>
        <v>0.25</v>
      </c>
      <c r="H18" s="14">
        <f>IF(G18&gt;0,G18/$D$14,0)</f>
        <v>0.25</v>
      </c>
      <c r="I18" s="20"/>
    </row>
    <row r="19" spans="2:12" ht="13.5">
      <c r="B19" s="24">
        <v>1</v>
      </c>
      <c r="C19" s="14">
        <f>$D$15*(EXP(-(B19-$D$7)*(B19-$D$7)/(2*$D$9*$D$9))/($D$9*SQRT(2*3.1415926)))</f>
        <v>0.0003827454522047893</v>
      </c>
      <c r="D19" s="14">
        <f>$D$10*B19+$D$11</f>
        <v>-0.32000000000000006</v>
      </c>
      <c r="E19" s="14">
        <f>-$D$10*B19+$D$12</f>
        <v>2.3200000000000003</v>
      </c>
      <c r="F19" s="14">
        <f>0.25*(1-B19/$D$9)</f>
        <v>0.24</v>
      </c>
      <c r="G19" s="14">
        <f>IF(B19&lt;$D$7,IF(B19&lt;=$D$9,F19,D19),E19)</f>
        <v>0.24</v>
      </c>
      <c r="H19" s="14">
        <f>IF(G19&gt;0,G19/$D$14,0)</f>
        <v>0.24</v>
      </c>
      <c r="I19" s="20"/>
      <c r="J19" s="3"/>
      <c r="K19" s="3"/>
      <c r="L19"/>
    </row>
    <row r="20" spans="2:12" ht="13.5">
      <c r="B20" s="24">
        <v>2</v>
      </c>
      <c r="C20" s="14">
        <f>$D$15*(EXP(-(B20-$D$7)*(B20-$D$7)/(2*$D$9*$D$9))/($D$9*SQRT(2*3.1415926)))</f>
        <v>0.0004480792672423308</v>
      </c>
      <c r="D20" s="14">
        <f>$D$10*B20+$D$11</f>
        <v>-0.3066666666666667</v>
      </c>
      <c r="E20" s="14">
        <f>-$D$10*B20+$D$12</f>
        <v>2.3066666666666666</v>
      </c>
      <c r="F20" s="14">
        <f>0.25*(1-B20/$D$9)</f>
        <v>0.23</v>
      </c>
      <c r="G20" s="14">
        <f>IF(B20&lt;$D$7,IF(B20&lt;=$D$9,F20,D20),E20)</f>
        <v>0.23</v>
      </c>
      <c r="H20" s="14">
        <f>IF(G20&gt;0,G20/$D$14,0)</f>
        <v>0.23</v>
      </c>
      <c r="I20" s="20"/>
      <c r="J20"/>
      <c r="K20" s="5"/>
      <c r="L20" s="5"/>
    </row>
    <row r="21" spans="2:12" ht="13.5">
      <c r="B21" s="24">
        <v>3</v>
      </c>
      <c r="C21" s="14">
        <f>$D$15*(EXP(-(B21-$D$7)*(B21-$D$7)/(2*$D$9*$D$9))/($D$9*SQRT(2*3.1415926)))</f>
        <v>0.0005237267886141445</v>
      </c>
      <c r="D21" s="14">
        <f>$D$10*B21+$D$11</f>
        <v>-0.2933333333333334</v>
      </c>
      <c r="E21" s="14">
        <f>-$D$10*B21+$D$12</f>
        <v>2.2933333333333334</v>
      </c>
      <c r="F21" s="14">
        <f>0.25*(1-B21/$D$9)</f>
        <v>0.22</v>
      </c>
      <c r="G21" s="14">
        <f>IF(B21&lt;$D$7,IF(B21&lt;=$D$9,F21,D21),E21)</f>
        <v>0.22</v>
      </c>
      <c r="H21" s="14">
        <f>IF(G21&gt;0,G21/$D$14,0)</f>
        <v>0.22</v>
      </c>
      <c r="I21" s="20"/>
      <c r="J21" s="6"/>
      <c r="K21" s="6"/>
      <c r="L21" s="21"/>
    </row>
    <row r="22" spans="2:12" ht="13.5">
      <c r="B22" s="24">
        <v>4</v>
      </c>
      <c r="C22" s="14">
        <f>$D$15*(EXP(-(B22-$D$7)*(B22-$D$7)/(2*$D$9*$D$9))/($D$9*SQRT(2*3.1415926)))</f>
        <v>0.0006111669439708889</v>
      </c>
      <c r="D22" s="14">
        <f>$D$10*B22+$D$11</f>
        <v>-0.28</v>
      </c>
      <c r="E22" s="14">
        <f>-$D$10*B22+$D$12</f>
        <v>2.2800000000000002</v>
      </c>
      <c r="F22" s="14">
        <f>0.25*(1-B22/$D$9)</f>
        <v>0.21</v>
      </c>
      <c r="G22" s="14">
        <f>IF(B22&lt;$D$7,IF(B22&lt;=$D$9,F22,D22),E22)</f>
        <v>0.21</v>
      </c>
      <c r="H22" s="14">
        <f>IF(G22&gt;0,G22/$D$14,0)</f>
        <v>0.21</v>
      </c>
      <c r="I22" s="20"/>
      <c r="J22" s="6"/>
      <c r="K22" s="5"/>
      <c r="L22" s="10"/>
    </row>
    <row r="23" spans="2:12" ht="13.5">
      <c r="B23" s="24">
        <v>5</v>
      </c>
      <c r="C23" s="14">
        <f>$D$15*(EXP(-(B23-$D$7)*(B23-$D$7)/(2*$D$9*$D$9))/($D$9*SQRT(2*3.1415926)))</f>
        <v>0.0007120656787353636</v>
      </c>
      <c r="D23" s="14">
        <f>$D$10*B23+$D$11</f>
        <v>-0.2666666666666667</v>
      </c>
      <c r="E23" s="14">
        <f>-$D$10*B23+$D$12</f>
        <v>2.2666666666666666</v>
      </c>
      <c r="F23" s="14">
        <f>0.25*(1-B23/$D$9)</f>
        <v>0.2</v>
      </c>
      <c r="G23" s="14">
        <f>IF(B23&lt;$D$7,IF(B23&lt;=$D$9,F23,D23),E23)</f>
        <v>0.2</v>
      </c>
      <c r="H23" s="14">
        <f>IF(G23&gt;0,G23/$D$14,0)</f>
        <v>0.2</v>
      </c>
      <c r="I23" s="20"/>
      <c r="J23" s="6"/>
      <c r="K23" s="5"/>
      <c r="L23" s="6"/>
    </row>
    <row r="24" spans="2:12" ht="13.5">
      <c r="B24" s="24">
        <v>6</v>
      </c>
      <c r="C24" s="14">
        <f>$D$15*(EXP(-(B24-$D$7)*(B24-$D$7)/(2*$D$9*$D$9))/($D$9*SQRT(2*3.1415926)))</f>
        <v>0.0008282956472686354</v>
      </c>
      <c r="D24" s="14">
        <f>$D$10*B24+$D$11</f>
        <v>-0.25333333333333335</v>
      </c>
      <c r="E24" s="14">
        <f>-$D$10*B24+$D$12</f>
        <v>2.2533333333333334</v>
      </c>
      <c r="F24" s="14">
        <f>0.25*(1-B24/$D$9)</f>
        <v>0.19</v>
      </c>
      <c r="G24" s="14">
        <f>IF(B24&lt;$D$7,IF(B24&lt;=$D$9,F24,D24),E24)</f>
        <v>0.19</v>
      </c>
      <c r="H24" s="14">
        <f>IF(G24&gt;0,G24/$D$14,0)</f>
        <v>0.19</v>
      </c>
      <c r="I24" s="20"/>
      <c r="J24" s="6"/>
      <c r="K24" s="5"/>
      <c r="L24" s="6"/>
    </row>
    <row r="25" spans="2:9" ht="13.5">
      <c r="B25" s="24">
        <v>7</v>
      </c>
      <c r="C25" s="14">
        <f>$D$15*(EXP(-(B25-$D$7)*(B25-$D$7)/(2*$D$9*$D$9))/($D$9*SQRT(2*3.1415926)))</f>
        <v>0.0009619573861781645</v>
      </c>
      <c r="D25" s="14">
        <f>$D$10*B25+$D$11</f>
        <v>-0.24000000000000005</v>
      </c>
      <c r="E25" s="14">
        <f>-$D$10*B25+$D$12</f>
        <v>2.24</v>
      </c>
      <c r="F25" s="14">
        <f>0.25*(1-B25/$D$9)</f>
        <v>0.18</v>
      </c>
      <c r="G25" s="14">
        <f>IF(B25&lt;$D$7,IF(B25&lt;=$D$9,F25,D25),E25)</f>
        <v>0.18</v>
      </c>
      <c r="H25" s="14">
        <f>IF(G25&gt;0,G25/$D$14,0)</f>
        <v>0.18</v>
      </c>
      <c r="I25" s="20"/>
    </row>
    <row r="26" spans="2:9" ht="13.5">
      <c r="B26" s="24">
        <v>8</v>
      </c>
      <c r="C26" s="14">
        <f>$D$15*(EXP(-(B26-$D$7)*(B26-$D$7)/(2*$D$9*$D$9))/($D$9*SQRT(2*3.1415926)))</f>
        <v>0.001115401995025199</v>
      </c>
      <c r="D26" s="14">
        <f>$D$10*B26+$D$11</f>
        <v>-0.22666666666666668</v>
      </c>
      <c r="E26" s="14">
        <f>-$D$10*B26+$D$12</f>
        <v>2.226666666666667</v>
      </c>
      <c r="F26" s="14">
        <f>0.25*(1-B26/$D$9)</f>
        <v>0.16999999999999998</v>
      </c>
      <c r="G26" s="14">
        <f>IF(B26&lt;$D$7,IF(B26&lt;=$D$9,F26,D26),E26)</f>
        <v>0.16999999999999998</v>
      </c>
      <c r="H26" s="14">
        <f>IF(G26&gt;0,G26/$D$14,0)</f>
        <v>0.16999999999999998</v>
      </c>
      <c r="I26" s="20"/>
    </row>
    <row r="27" spans="2:9" ht="13.5">
      <c r="B27" s="24">
        <v>9</v>
      </c>
      <c r="C27" s="14">
        <f>$D$15*(EXP(-(B27-$D$7)*(B27-$D$7)/(2*$D$9*$D$9))/($D$9*SQRT(2*3.1415926)))</f>
        <v>0.0012912553356350135</v>
      </c>
      <c r="D27" s="14">
        <f>$D$10*B27+$D$11</f>
        <v>-0.21333333333333337</v>
      </c>
      <c r="E27" s="14">
        <f>-$D$10*B27+$D$12</f>
        <v>2.2133333333333334</v>
      </c>
      <c r="F27" s="14">
        <f>0.25*(1-B27/$D$9)</f>
        <v>0.16</v>
      </c>
      <c r="G27" s="14">
        <f>IF(B27&lt;$D$7,IF(B27&lt;=$D$9,F27,D27),E27)</f>
        <v>0.16</v>
      </c>
      <c r="H27" s="14">
        <f>IF(G27&gt;0,G27/$D$14,0)</f>
        <v>0.16</v>
      </c>
      <c r="I27" s="20"/>
    </row>
    <row r="28" spans="2:9" ht="13.5">
      <c r="B28" s="24">
        <v>10</v>
      </c>
      <c r="C28" s="14">
        <f>$D$15*(EXP(-(B28-$D$7)*(B28-$D$7)/(2*$D$9*$D$9))/($D$9*SQRT(2*3.1415926)))</f>
        <v>0.0014924437447139823</v>
      </c>
      <c r="D28" s="14">
        <f>$D$10*B28+$D$11</f>
        <v>-0.20000000000000004</v>
      </c>
      <c r="E28" s="14">
        <f>-$D$10*B28+$D$12</f>
        <v>2.2</v>
      </c>
      <c r="F28" s="14">
        <f>0.25*(1-B28/$D$9)</f>
        <v>0.15</v>
      </c>
      <c r="G28" s="14">
        <f>IF(B28&lt;$D$7,IF(B28&lt;=$D$9,F28,D28),E28)</f>
        <v>0.15</v>
      </c>
      <c r="H28" s="14">
        <f>IF(G28&gt;0,G28/$D$14,0)</f>
        <v>0.15</v>
      </c>
      <c r="I28" s="20"/>
    </row>
    <row r="29" spans="2:9" ht="13.5">
      <c r="B29" s="24">
        <v>11</v>
      </c>
      <c r="C29" s="14">
        <f>$D$15*(EXP(-(B29-$D$7)*(B29-$D$7)/(2*$D$9*$D$9))/($D$9*SQRT(2*3.1415926)))</f>
        <v>0.0017222212353914907</v>
      </c>
      <c r="D29" s="14">
        <f>$D$10*B29+$D$11</f>
        <v>-0.1866666666666667</v>
      </c>
      <c r="E29" s="14">
        <f>-$D$10*B29+$D$12</f>
        <v>2.186666666666667</v>
      </c>
      <c r="F29" s="14">
        <f>0.25*(1-B29/$D$9)</f>
        <v>0.14</v>
      </c>
      <c r="G29" s="14">
        <f>IF(B29&lt;$D$7,IF(B29&lt;=$D$9,F29,D29),E29)</f>
        <v>0.14</v>
      </c>
      <c r="H29" s="14">
        <f>IF(G29&gt;0,G29/$D$14,0)</f>
        <v>0.14</v>
      </c>
      <c r="I29" s="20"/>
    </row>
    <row r="30" spans="2:9" ht="13.5">
      <c r="B30" s="24">
        <v>12</v>
      </c>
      <c r="C30" s="14">
        <f>$D$15*(EXP(-(B30-$D$7)*(B30-$D$7)/(2*$D$9*$D$9))/($D$9*SQRT(2*3.1415926)))</f>
        <v>0.0019841981415131623</v>
      </c>
      <c r="D30" s="14">
        <f>$D$10*B30+$D$11</f>
        <v>-0.17333333333333337</v>
      </c>
      <c r="E30" s="14">
        <f>-$D$10*B30+$D$12</f>
        <v>2.1733333333333333</v>
      </c>
      <c r="F30" s="14">
        <f>0.25*(1-B30/$D$9)</f>
        <v>0.13</v>
      </c>
      <c r="G30" s="14">
        <f>IF(B30&lt;$D$7,IF(B30&lt;=$D$9,F30,D30),E30)</f>
        <v>0.13</v>
      </c>
      <c r="H30" s="14">
        <f>IF(G30&gt;0,G30/$D$14,0)</f>
        <v>0.13</v>
      </c>
      <c r="I30" s="20"/>
    </row>
    <row r="31" spans="2:9" ht="13.5">
      <c r="B31" s="24">
        <v>13</v>
      </c>
      <c r="C31" s="14">
        <f>$D$15*(EXP(-(B31-$D$7)*(B31-$D$7)/(2*$D$9*$D$9))/($D$9*SQRT(2*3.1415926)))</f>
        <v>0.0022823711339237944</v>
      </c>
      <c r="D31" s="14">
        <f>$D$10*B31+$D$11</f>
        <v>-0.16000000000000003</v>
      </c>
      <c r="E31" s="14">
        <f>-$D$10*B31+$D$12</f>
        <v>2.16</v>
      </c>
      <c r="F31" s="14">
        <f>0.25*(1-B31/$D$9)</f>
        <v>0.12</v>
      </c>
      <c r="G31" s="14">
        <f>IF(B31&lt;$D$7,IF(B31&lt;=$D$9,F31,D31),E31)</f>
        <v>0.12</v>
      </c>
      <c r="H31" s="14">
        <f>IF(G31&gt;0,G31/$D$14,0)</f>
        <v>0.12</v>
      </c>
      <c r="I31" s="20"/>
    </row>
    <row r="32" spans="2:9" ht="13.5">
      <c r="B32" s="24">
        <v>14</v>
      </c>
      <c r="C32" s="14">
        <f>$D$15*(EXP(-(B32-$D$7)*(B32-$D$7)/(2*$D$9*$D$9))/($D$9*SQRT(2*3.1415926)))</f>
        <v>0.0026211545105358784</v>
      </c>
      <c r="D32" s="14">
        <f>$D$10*B32+$D$11</f>
        <v>-0.1466666666666667</v>
      </c>
      <c r="E32" s="14">
        <f>-$D$10*B32+$D$12</f>
        <v>2.146666666666667</v>
      </c>
      <c r="F32" s="14">
        <f>0.25*(1-B32/$D$9)</f>
        <v>0.10999999999999999</v>
      </c>
      <c r="G32" s="14">
        <f>IF(B32&lt;$D$7,IF(B32&lt;=$D$9,F32,D32),E32)</f>
        <v>0.10999999999999999</v>
      </c>
      <c r="H32" s="14">
        <f>IF(G32&gt;0,G32/$D$14,0)</f>
        <v>0.10999999999999999</v>
      </c>
      <c r="I32" s="20"/>
    </row>
    <row r="33" spans="2:9" ht="13.5">
      <c r="B33" s="24">
        <v>15</v>
      </c>
      <c r="C33" s="14">
        <f>$D$15*(EXP(-(B33-$D$7)*(B33-$D$7)/(2*$D$9*$D$9))/($D$9*SQRT(2*3.1415926)))</f>
        <v>0.0030054126316651584</v>
      </c>
      <c r="D33" s="14">
        <f>$D$10*B33+$D$11</f>
        <v>-0.13333333333333336</v>
      </c>
      <c r="E33" s="14">
        <f>-$D$10*B33+$D$12</f>
        <v>2.1333333333333333</v>
      </c>
      <c r="F33" s="14">
        <f>0.25*(1-B33/$D$9)</f>
        <v>0.1</v>
      </c>
      <c r="G33" s="14">
        <f>IF(B33&lt;$D$7,IF(B33&lt;=$D$9,F33,D33),E33)</f>
        <v>0.1</v>
      </c>
      <c r="H33" s="14">
        <f>IF(G33&gt;0,G33/$D$14,0)</f>
        <v>0.1</v>
      </c>
      <c r="I33" s="20"/>
    </row>
    <row r="34" spans="2:9" ht="13.5">
      <c r="B34" s="24">
        <v>16</v>
      </c>
      <c r="C34" s="14">
        <f>$D$15*(EXP(-(B34-$D$7)*(B34-$D$7)/(2*$D$9*$D$9))/($D$9*SQRT(2*3.1415926)))</f>
        <v>0.003440493338957375</v>
      </c>
      <c r="D34" s="14">
        <f>$D$10*B34+$D$11</f>
        <v>-0.12000000000000002</v>
      </c>
      <c r="E34" s="14">
        <f>-$D$10*B34+$D$12</f>
        <v>2.12</v>
      </c>
      <c r="F34" s="14">
        <f>0.25*(1-B34/$D$9)</f>
        <v>0.09</v>
      </c>
      <c r="G34" s="14">
        <f>IF(B34&lt;$D$7,IF(B34&lt;=$D$9,F34,D34),E34)</f>
        <v>0.09</v>
      </c>
      <c r="H34" s="14">
        <f>IF(G34&gt;0,G34/$D$14,0)</f>
        <v>0.09</v>
      </c>
      <c r="I34" s="20"/>
    </row>
    <row r="35" spans="2:9" ht="13.5">
      <c r="B35" s="24">
        <v>17</v>
      </c>
      <c r="C35" s="14">
        <f>$D$15*(EXP(-(B35-$D$7)*(B35-$D$7)/(2*$D$9*$D$9))/($D$9*SQRT(2*3.1415926)))</f>
        <v>0.003932262160312054</v>
      </c>
      <c r="D35" s="14">
        <f>$D$10*B35+$D$11</f>
        <v>-0.10666666666666669</v>
      </c>
      <c r="E35" s="14">
        <f>-$D$10*B35+$D$12</f>
        <v>2.106666666666667</v>
      </c>
      <c r="F35" s="14">
        <f>0.25*(1-B35/$D$9)</f>
        <v>0.07999999999999999</v>
      </c>
      <c r="G35" s="14">
        <f>IF(B35&lt;$D$7,IF(B35&lt;=$D$9,F35,D35),E35)</f>
        <v>0.07999999999999999</v>
      </c>
      <c r="H35" s="14">
        <f>IF(G35&gt;0,G35/$D$14,0)</f>
        <v>0.07999999999999999</v>
      </c>
      <c r="I35" s="20"/>
    </row>
    <row r="36" spans="2:9" ht="13.5">
      <c r="B36" s="24">
        <v>18</v>
      </c>
      <c r="C36" s="14">
        <f>$D$15*(EXP(-(B36-$D$7)*(B36-$D$7)/(2*$D$9*$D$9))/($D$9*SQRT(2*3.1415926)))</f>
        <v>0.004487137064671833</v>
      </c>
      <c r="D36" s="14">
        <f>$D$10*B36+$D$11</f>
        <v>-0.09333333333333335</v>
      </c>
      <c r="E36" s="14">
        <f>-$D$10*B36+$D$12</f>
        <v>2.0933333333333333</v>
      </c>
      <c r="F36" s="14">
        <f>0.25*(1-B36/$D$9)</f>
        <v>0.07</v>
      </c>
      <c r="G36" s="14">
        <f>IF(B36&lt;$D$7,IF(B36&lt;=$D$9,F36,D36),E36)</f>
        <v>0.07</v>
      </c>
      <c r="H36" s="14">
        <f>IF(G36&gt;0,G36/$D$14,0)</f>
        <v>0.07</v>
      </c>
      <c r="I36" s="20"/>
    </row>
    <row r="37" spans="2:9" ht="13.5">
      <c r="B37" s="24">
        <v>19</v>
      </c>
      <c r="C37" s="14">
        <f>$D$15*(EXP(-(B37-$D$7)*(B37-$D$7)/(2*$D$9*$D$9))/($D$9*SQRT(2*3.1415926)))</f>
        <v>0.005112123489596695</v>
      </c>
      <c r="D37" s="14">
        <f>$D$10*B37+$D$11</f>
        <v>-0.08000000000000002</v>
      </c>
      <c r="E37" s="14">
        <f>-$D$10*B37+$D$12</f>
        <v>2.08</v>
      </c>
      <c r="F37" s="14">
        <f>0.25*(1-B37/$D$9)</f>
        <v>0.06</v>
      </c>
      <c r="G37" s="14">
        <f>IF(B37&lt;$D$7,IF(B37&lt;=$D$9,F37,D37),E37)</f>
        <v>0.06</v>
      </c>
      <c r="H37" s="14">
        <f>IF(G37&gt;0,G37/$D$14,0)</f>
        <v>0.06</v>
      </c>
      <c r="I37" s="20"/>
    </row>
    <row r="38" spans="2:9" ht="13.5">
      <c r="B38" s="24">
        <v>20</v>
      </c>
      <c r="C38" s="14">
        <f>$D$15*(EXP(-(B38-$D$7)*(B38-$D$7)/(2*$D$9*$D$9))/($D$9*SQRT(2*3.1415926)))</f>
        <v>0.005814849321460786</v>
      </c>
      <c r="D38" s="14">
        <f>$D$10*B38+$D$11</f>
        <v>-0.06666666666666671</v>
      </c>
      <c r="E38" s="14">
        <f>-$D$10*B38+$D$12</f>
        <v>2.066666666666667</v>
      </c>
      <c r="F38" s="14">
        <f>0.25*(1-B38/$D$9)</f>
        <v>0.04999999999999999</v>
      </c>
      <c r="G38" s="14">
        <f>IF(B38&lt;$D$7,IF(B38&lt;=$D$9,F38,D38),E38)</f>
        <v>0.04999999999999999</v>
      </c>
      <c r="H38" s="14">
        <f>IF(G38&gt;0,G38/$D$14,0)</f>
        <v>0.04999999999999999</v>
      </c>
      <c r="I38" s="22"/>
    </row>
    <row r="39" spans="2:9" ht="13.5">
      <c r="B39" s="24">
        <v>21</v>
      </c>
      <c r="C39" s="14">
        <f>$D$15*(EXP(-(B39-$D$7)*(B39-$D$7)/(2*$D$9*$D$9))/($D$9*SQRT(2*3.1415926)))</f>
        <v>0.0066035994632511735</v>
      </c>
      <c r="D39" s="14">
        <f>$D$10*B39+$D$11</f>
        <v>-0.053333333333333344</v>
      </c>
      <c r="E39" s="14">
        <f>-$D$10*B39+$D$12</f>
        <v>2.0533333333333337</v>
      </c>
      <c r="F39" s="14">
        <f>0.25*(1-B39/$D$9)</f>
        <v>0.04000000000000001</v>
      </c>
      <c r="G39" s="14">
        <f>IF(B39&lt;$D$7,IF(B39&lt;=$D$9,F39,D39),E39)</f>
        <v>0.04000000000000001</v>
      </c>
      <c r="H39" s="14">
        <f>IF(G39&gt;0,G39/$D$14,0)</f>
        <v>0.04000000000000001</v>
      </c>
      <c r="I39" s="20"/>
    </row>
    <row r="40" spans="2:9" ht="13.5">
      <c r="B40" s="24">
        <v>22</v>
      </c>
      <c r="C40" s="14">
        <f>$D$15*(EXP(-(B40-$D$7)*(B40-$D$7)/(2*$D$9*$D$9))/($D$9*SQRT(2*3.1415926)))</f>
        <v>0.007487349578749816</v>
      </c>
      <c r="D40" s="14">
        <f>$D$10*B40+$D$11</f>
        <v>-0.040000000000000036</v>
      </c>
      <c r="E40" s="14">
        <f>-$D$10*B40+$D$12</f>
        <v>2.04</v>
      </c>
      <c r="F40" s="14">
        <f>0.25*(1-B40/$D$9)</f>
        <v>0.03</v>
      </c>
      <c r="G40" s="14">
        <f>IF(B40&lt;$D$7,IF(B40&lt;=$D$9,F40,D40),E40)</f>
        <v>0.03</v>
      </c>
      <c r="H40" s="14">
        <f>IF(G40&gt;0,G40/$D$14,0)</f>
        <v>0.03</v>
      </c>
      <c r="I40" s="20"/>
    </row>
    <row r="41" spans="2:9" ht="13.5">
      <c r="B41" s="24">
        <v>23</v>
      </c>
      <c r="C41" s="14">
        <f>$D$15*(EXP(-(B41-$D$7)*(B41-$D$7)/(2*$D$9*$D$9))/($D$9*SQRT(2*3.1415926)))</f>
        <v>0.008475798554863785</v>
      </c>
      <c r="D41" s="14">
        <f>$D$10*B41+$D$11</f>
        <v>-0.026666666666666672</v>
      </c>
      <c r="E41" s="14">
        <f>-$D$10*B41+$D$12</f>
        <v>2.026666666666667</v>
      </c>
      <c r="F41" s="14">
        <f>0.25*(1-B41/$D$9)</f>
        <v>0.01999999999999999</v>
      </c>
      <c r="G41" s="14">
        <f>IF(B41&lt;$D$7,IF(B41&lt;=$D$9,F41,D41),E41)</f>
        <v>0.01999999999999999</v>
      </c>
      <c r="H41" s="14">
        <f>IF(G41&gt;0,G41/$D$14,0)</f>
        <v>0.01999999999999999</v>
      </c>
      <c r="I41" s="20"/>
    </row>
    <row r="42" spans="2:9" ht="13.5">
      <c r="B42" s="24">
        <v>24</v>
      </c>
      <c r="C42" s="14">
        <f>$D$15*(EXP(-(B42-$D$7)*(B42-$D$7)/(2*$D$9*$D$9))/($D$9*SQRT(2*3.1415926)))</f>
        <v>0.00957939917664195</v>
      </c>
      <c r="D42" s="14">
        <f>$D$10*B42+$D$11</f>
        <v>-0.013333333333333364</v>
      </c>
      <c r="E42" s="14">
        <f>-$D$10*B42+$D$12</f>
        <v>2.0133333333333336</v>
      </c>
      <c r="F42" s="14">
        <f>0.25*(1-B42/$D$9)</f>
        <v>0.010000000000000009</v>
      </c>
      <c r="G42" s="14">
        <f>IF(B42&lt;$D$7,IF(B42&lt;=$D$9,F42,D42),E42)</f>
        <v>0.010000000000000009</v>
      </c>
      <c r="H42" s="14">
        <f>IF(G42&gt;0,G42/$D$14,0)</f>
        <v>0.010000000000000009</v>
      </c>
      <c r="I42" s="20"/>
    </row>
    <row r="43" spans="2:9" ht="13.5">
      <c r="B43" s="24">
        <v>25</v>
      </c>
      <c r="C43" s="14">
        <f>$D$15*(EXP(-(B43-$D$7)*(B43-$D$7)/(2*$D$9*$D$9))/($D$9*SQRT(2*3.1415926)))</f>
        <v>0.010809386462774632</v>
      </c>
      <c r="D43" s="14">
        <f>$D$10*B43+$D$11</f>
        <v>0</v>
      </c>
      <c r="E43" s="14">
        <f>-$D$10*B43+$D$12</f>
        <v>2</v>
      </c>
      <c r="F43" s="14">
        <f>0.25*(1-B43/$D$9)</f>
        <v>0</v>
      </c>
      <c r="G43" s="14">
        <f>IF(B43&lt;$D$7,IF(B43&lt;=$D$9,F43,D43),E43)</f>
        <v>0</v>
      </c>
      <c r="H43" s="14">
        <f>IF(G43&gt;0,G43/$D$14,0)</f>
        <v>0</v>
      </c>
      <c r="I43" s="20"/>
    </row>
    <row r="44" spans="2:9" ht="13.5">
      <c r="B44" s="24">
        <v>26</v>
      </c>
      <c r="C44" s="14">
        <f>$D$15*(EXP(-(B44-$D$7)*(B44-$D$7)/(2*$D$9*$D$9))/($D$9*SQRT(2*3.1415926)))</f>
        <v>0.012177803063895648</v>
      </c>
      <c r="D44" s="14">
        <f>$D$10*B44+$D$11</f>
        <v>0.013333333333333308</v>
      </c>
      <c r="E44" s="14">
        <f>-$D$10*B44+$D$12</f>
        <v>1.9866666666666668</v>
      </c>
      <c r="F44" s="14">
        <f>0.25*(1-B44/$D$9)</f>
        <v>-0.010000000000000009</v>
      </c>
      <c r="G44" s="14">
        <f>IF(B44&lt;$D$7,IF(B44&lt;=$D$9,F44,D44),E44)</f>
        <v>0.013333333333333308</v>
      </c>
      <c r="H44" s="14">
        <f>IF(G44&gt;0,G44/$D$14,0)</f>
        <v>0.013333333333333308</v>
      </c>
      <c r="I44" s="20"/>
    </row>
    <row r="45" spans="2:9" ht="13.5">
      <c r="B45" s="24">
        <v>27</v>
      </c>
      <c r="C45" s="14">
        <f>$D$15*(EXP(-(B45-$D$7)*(B45-$D$7)/(2*$D$9*$D$9))/($D$9*SQRT(2*3.1415926)))</f>
        <v>0.013697521082658877</v>
      </c>
      <c r="D45" s="14">
        <f>$D$10*B45+$D$11</f>
        <v>0.026666666666666672</v>
      </c>
      <c r="E45" s="14">
        <f>-$D$10*B45+$D$12</f>
        <v>1.9733333333333334</v>
      </c>
      <c r="F45" s="14">
        <f>0.25*(1-B45/$D$9)</f>
        <v>-0.020000000000000018</v>
      </c>
      <c r="G45" s="14">
        <f>IF(B45&lt;$D$7,IF(B45&lt;=$D$9,F45,D45),E45)</f>
        <v>0.026666666666666672</v>
      </c>
      <c r="H45" s="14">
        <f>IF(G45&gt;0,G45/$D$14,0)</f>
        <v>0.026666666666666672</v>
      </c>
      <c r="I45" s="20"/>
    </row>
    <row r="46" spans="2:9" ht="13.5">
      <c r="B46" s="24">
        <v>28</v>
      </c>
      <c r="C46" s="14">
        <f>$D$15*(EXP(-(B46-$D$7)*(B46-$D$7)/(2*$D$9*$D$9))/($D$9*SQRT(2*3.1415926)))</f>
        <v>0.015382259634284157</v>
      </c>
      <c r="D46" s="14">
        <f>$D$10*B46+$D$11</f>
        <v>0.03999999999999998</v>
      </c>
      <c r="E46" s="14">
        <f>-$D$10*B46+$D$12</f>
        <v>1.9600000000000002</v>
      </c>
      <c r="F46" s="14">
        <f>0.25*(1-B46/$D$9)</f>
        <v>-0.030000000000000027</v>
      </c>
      <c r="G46" s="14">
        <f>IF(B46&lt;$D$7,IF(B46&lt;=$D$9,F46,D46),E46)</f>
        <v>0.03999999999999998</v>
      </c>
      <c r="H46" s="14">
        <f>IF(G46&gt;0,G46/$D$14,0)</f>
        <v>0.03999999999999998</v>
      </c>
      <c r="I46" s="20"/>
    </row>
    <row r="47" spans="2:9" ht="13.5">
      <c r="B47" s="24">
        <v>29</v>
      </c>
      <c r="C47" s="14">
        <f>$D$15*(EXP(-(B47-$D$7)*(B47-$D$7)/(2*$D$9*$D$9))/($D$9*SQRT(2*3.1415926)))</f>
        <v>0.017246597430071883</v>
      </c>
      <c r="D47" s="14">
        <f>$D$10*B47+$D$11</f>
        <v>0.053333333333333344</v>
      </c>
      <c r="E47" s="14">
        <f>-$D$10*B47+$D$12</f>
        <v>1.9466666666666668</v>
      </c>
      <c r="F47" s="14">
        <f>0.25*(1-B47/$D$9)</f>
        <v>-0.03999999999999998</v>
      </c>
      <c r="G47" s="14">
        <f>IF(B47&lt;$D$7,IF(B47&lt;=$D$9,F47,D47),E47)</f>
        <v>0.053333333333333344</v>
      </c>
      <c r="H47" s="14">
        <f>IF(G47&gt;0,G47/$D$14,0)</f>
        <v>0.053333333333333344</v>
      </c>
      <c r="I47" s="20"/>
    </row>
    <row r="48" spans="2:9" ht="13.5">
      <c r="B48" s="24">
        <v>30</v>
      </c>
      <c r="C48" s="14">
        <f>$D$15*(EXP(-(B48-$D$7)*(B48-$D$7)/(2*$D$9*$D$9))/($D$9*SQRT(2*3.1415926)))</f>
        <v>0.01930597963534509</v>
      </c>
      <c r="D48" s="14">
        <f>$D$10*B48+$D$11</f>
        <v>0.06666666666666665</v>
      </c>
      <c r="E48" s="14">
        <f>-$D$10*B48+$D$12</f>
        <v>1.9333333333333336</v>
      </c>
      <c r="F48" s="14">
        <f>0.25*(1-B48/$D$9)</f>
        <v>-0.04999999999999999</v>
      </c>
      <c r="G48" s="14">
        <f>IF(B48&lt;$D$7,IF(B48&lt;=$D$9,F48,D48),E48)</f>
        <v>0.06666666666666665</v>
      </c>
      <c r="H48" s="14">
        <f>IF(G48&gt;0,G48/$D$14,0)</f>
        <v>0.06666666666666665</v>
      </c>
      <c r="I48" s="22"/>
    </row>
    <row r="49" spans="2:9" ht="13.5">
      <c r="B49" s="24">
        <v>31</v>
      </c>
      <c r="C49" s="14">
        <f>$D$15*(EXP(-(B49-$D$7)*(B49-$D$7)/(2*$D$9*$D$9))/($D$9*SQRT(2*3.1415926)))</f>
        <v>0.021576718228510594</v>
      </c>
      <c r="D49" s="14">
        <f>$D$10*B49+$D$11</f>
        <v>0.08000000000000002</v>
      </c>
      <c r="E49" s="14">
        <f>-$D$10*B49+$D$12</f>
        <v>1.9200000000000002</v>
      </c>
      <c r="F49" s="14">
        <f>0.25*(1-B49/$D$9)</f>
        <v>-0.06</v>
      </c>
      <c r="G49" s="14">
        <f>IF(B49&lt;$D$7,IF(B49&lt;=$D$9,F49,D49),E49)</f>
        <v>0.08000000000000002</v>
      </c>
      <c r="H49" s="14">
        <f>IF(G49&gt;0,G49/$D$14,0)</f>
        <v>0.08000000000000002</v>
      </c>
      <c r="I49" s="20"/>
    </row>
    <row r="50" spans="2:9" ht="13.5">
      <c r="B50" s="24">
        <v>32</v>
      </c>
      <c r="C50" s="14">
        <f>$D$15*(EXP(-(B50-$D$7)*(B50-$D$7)/(2*$D$9*$D$9))/($D$9*SQRT(2*3.1415926)))</f>
        <v>0.024075985070592693</v>
      </c>
      <c r="D50" s="14">
        <f>$D$10*B50+$D$11</f>
        <v>0.09333333333333332</v>
      </c>
      <c r="E50" s="14">
        <f>-$D$10*B50+$D$12</f>
        <v>1.9066666666666667</v>
      </c>
      <c r="F50" s="14">
        <f>0.25*(1-B50/$D$9)</f>
        <v>-0.07</v>
      </c>
      <c r="G50" s="14">
        <f>IF(B50&lt;$D$7,IF(B50&lt;=$D$9,F50,D50),E50)</f>
        <v>0.09333333333333332</v>
      </c>
      <c r="H50" s="14">
        <f>IF(G50&gt;0,G50/$D$14,0)</f>
        <v>0.09333333333333332</v>
      </c>
      <c r="I50" s="20"/>
    </row>
    <row r="51" spans="2:9" ht="13.5">
      <c r="B51" s="24">
        <v>33</v>
      </c>
      <c r="C51" s="14">
        <f>$D$15*(EXP(-(B51-$D$7)*(B51-$D$7)/(2*$D$9*$D$9))/($D$9*SQRT(2*3.1415926)))</f>
        <v>0.026821796885852036</v>
      </c>
      <c r="D51" s="14">
        <f>$D$10*B51+$D$11</f>
        <v>0.10666666666666663</v>
      </c>
      <c r="E51" s="14">
        <f>-$D$10*B51+$D$12</f>
        <v>1.8933333333333335</v>
      </c>
      <c r="F51" s="14">
        <f>0.25*(1-B51/$D$9)</f>
        <v>-0.08000000000000002</v>
      </c>
      <c r="G51" s="14">
        <f>IF(B51&lt;$D$7,IF(B51&lt;=$D$9,F51,D51),E51)</f>
        <v>0.10666666666666663</v>
      </c>
      <c r="H51" s="14">
        <f>IF(G51&gt;0,G51/$D$14,0)</f>
        <v>0.10666666666666663</v>
      </c>
      <c r="I51" s="20"/>
    </row>
    <row r="52" spans="2:9" ht="13.5">
      <c r="B52" s="24">
        <v>34</v>
      </c>
      <c r="C52" s="14">
        <f>$D$15*(EXP(-(B52-$D$7)*(B52-$D$7)/(2*$D$9*$D$9))/($D$9*SQRT(2*3.1415926)))</f>
        <v>0.02983299135512597</v>
      </c>
      <c r="D52" s="14">
        <f>$D$10*B52+$D$11</f>
        <v>0.12</v>
      </c>
      <c r="E52" s="14">
        <f>-$D$10*B52+$D$12</f>
        <v>1.8800000000000001</v>
      </c>
      <c r="F52" s="14">
        <f>0.25*(1-B52/$D$9)</f>
        <v>-0.09000000000000002</v>
      </c>
      <c r="G52" s="14">
        <f>IF(B52&lt;$D$7,IF(B52&lt;=$D$9,F52,D52),E52)</f>
        <v>0.12</v>
      </c>
      <c r="H52" s="14">
        <f>IF(G52&gt;0,G52/$D$14,0)</f>
        <v>0.12</v>
      </c>
      <c r="I52" s="20"/>
    </row>
    <row r="53" spans="2:9" ht="13.5">
      <c r="B53" s="24">
        <v>35</v>
      </c>
      <c r="C53" s="14">
        <f>$D$15*(EXP(-(B53-$D$7)*(B53-$D$7)/(2*$D$9*$D$9))/($D$9*SQRT(2*3.1415926)))</f>
        <v>0.03312919353545331</v>
      </c>
      <c r="D53" s="14">
        <f>$D$10*B53+$D$11</f>
        <v>0.1333333333333333</v>
      </c>
      <c r="E53" s="14">
        <f>-$D$10*B53+$D$12</f>
        <v>1.8666666666666667</v>
      </c>
      <c r="F53" s="14">
        <f>0.25*(1-B53/$D$9)</f>
        <v>-0.09999999999999998</v>
      </c>
      <c r="G53" s="14">
        <f>IF(B53&lt;$D$7,IF(B53&lt;=$D$9,F53,D53),E53)</f>
        <v>0.1333333333333333</v>
      </c>
      <c r="H53" s="14">
        <f>IF(G53&gt;0,G53/$D$14,0)</f>
        <v>0.1333333333333333</v>
      </c>
      <c r="I53" s="20"/>
    </row>
    <row r="54" spans="2:9" ht="13.5">
      <c r="B54" s="24">
        <v>36</v>
      </c>
      <c r="C54" s="14">
        <f>$D$15*(EXP(-(B54-$D$7)*(B54-$D$7)/(2*$D$9*$D$9))/($D$9*SQRT(2*3.1415926)))</f>
        <v>0.03673077184346861</v>
      </c>
      <c r="D54" s="14">
        <f>$D$10*B54+$D$11</f>
        <v>0.14666666666666667</v>
      </c>
      <c r="E54" s="14">
        <f>-$D$10*B54+$D$12</f>
        <v>1.8533333333333335</v>
      </c>
      <c r="F54" s="14">
        <f>0.25*(1-B54/$D$9)</f>
        <v>-0.10999999999999999</v>
      </c>
      <c r="G54" s="14">
        <f>IF(B54&lt;$D$7,IF(B54&lt;=$D$9,F54,D54),E54)</f>
        <v>0.14666666666666667</v>
      </c>
      <c r="H54" s="14">
        <f>IF(G54&gt;0,G54/$D$14,0)</f>
        <v>0.14666666666666667</v>
      </c>
      <c r="I54" s="20"/>
    </row>
    <row r="55" spans="2:9" ht="13.5">
      <c r="B55" s="24">
        <v>37</v>
      </c>
      <c r="C55" s="14">
        <f>$D$15*(EXP(-(B55-$D$7)*(B55-$D$7)/(2*$D$9*$D$9))/($D$9*SQRT(2*3.1415926)))</f>
        <v>0.04065878287697974</v>
      </c>
      <c r="D55" s="14">
        <f>$D$10*B55+$D$11</f>
        <v>0.15999999999999998</v>
      </c>
      <c r="E55" s="14">
        <f>-$D$10*B55+$D$12</f>
        <v>1.84</v>
      </c>
      <c r="F55" s="14">
        <f>0.25*(1-B55/$D$9)</f>
        <v>-0.12</v>
      </c>
      <c r="G55" s="14">
        <f>IF(B55&lt;$D$7,IF(B55&lt;=$D$9,F55,D55),E55)</f>
        <v>0.15999999999999998</v>
      </c>
      <c r="H55" s="14">
        <f>IF(G55&gt;0,G55/$D$14,0)</f>
        <v>0.15999999999999998</v>
      </c>
      <c r="I55" s="20"/>
    </row>
    <row r="56" spans="2:9" ht="13.5">
      <c r="B56" s="24">
        <v>38</v>
      </c>
      <c r="C56" s="14">
        <f>$D$15*(EXP(-(B56-$D$7)*(B56-$D$7)/(2*$D$9*$D$9))/($D$9*SQRT(2*3.1415926)))</f>
        <v>0.04493490439999011</v>
      </c>
      <c r="D56" s="14">
        <f>$D$10*B56+$D$11</f>
        <v>0.17333333333333334</v>
      </c>
      <c r="E56" s="14">
        <f>-$D$10*B56+$D$12</f>
        <v>1.8266666666666667</v>
      </c>
      <c r="F56" s="14">
        <f>0.25*(1-B56/$D$9)</f>
        <v>-0.13</v>
      </c>
      <c r="G56" s="14">
        <f>IF(B56&lt;$D$7,IF(B56&lt;=$D$9,F56,D56),E56)</f>
        <v>0.17333333333333334</v>
      </c>
      <c r="H56" s="14">
        <f>IF(G56&gt;0,G56/$D$14,0)</f>
        <v>0.17333333333333334</v>
      </c>
      <c r="I56" s="22"/>
    </row>
    <row r="57" spans="2:9" ht="13.5">
      <c r="B57" s="24">
        <v>39</v>
      </c>
      <c r="C57" s="14">
        <f>$D$15*(EXP(-(B57-$D$7)*(B57-$D$7)/(2*$D$9*$D$9))/($D$9*SQRT(2*3.1415926)))</f>
        <v>0.049581355881970775</v>
      </c>
      <c r="D57" s="14">
        <f>$D$10*B57+$D$11</f>
        <v>0.18666666666666665</v>
      </c>
      <c r="E57" s="14">
        <f>-$D$10*B57+$D$12</f>
        <v>1.8133333333333335</v>
      </c>
      <c r="F57" s="14">
        <f>0.25*(1-B57/$D$9)</f>
        <v>-0.14</v>
      </c>
      <c r="G57" s="14">
        <f>IF(B57&lt;$D$7,IF(B57&lt;=$D$9,F57,D57),E57)</f>
        <v>0.18666666666666665</v>
      </c>
      <c r="H57" s="14">
        <f>IF(G57&gt;0,G57/$D$14,0)</f>
        <v>0.18666666666666665</v>
      </c>
      <c r="I57" s="20"/>
    </row>
    <row r="58" spans="2:9" ht="13.5">
      <c r="B58" s="24">
        <v>40</v>
      </c>
      <c r="C58" s="14">
        <f>$D$15*(EXP(-(B58-$D$7)*(B58-$D$7)/(2*$D$9*$D$9))/($D$9*SQRT(2*3.1415926)))</f>
        <v>0.054620806063043044</v>
      </c>
      <c r="D58" s="14">
        <f>$D$10*B58+$D$11</f>
        <v>0.19999999999999996</v>
      </c>
      <c r="E58" s="14">
        <f>-$D$10*B58+$D$12</f>
        <v>1.8000000000000003</v>
      </c>
      <c r="F58" s="14">
        <f>0.25*(1-B58/$D$9)</f>
        <v>-0.15000000000000002</v>
      </c>
      <c r="G58" s="14">
        <f>IF(B58&lt;$D$7,IF(B58&lt;=$D$9,F58,D58),E58)</f>
        <v>0.19999999999999996</v>
      </c>
      <c r="H58" s="14">
        <f>IF(G58&gt;0,G58/$D$14,0)</f>
        <v>0.19999999999999996</v>
      </c>
      <c r="I58" s="22"/>
    </row>
    <row r="59" spans="2:9" ht="13.5">
      <c r="B59" s="24">
        <v>41</v>
      </c>
      <c r="C59" s="14">
        <f>$D$15*(EXP(-(B59-$D$7)*(B59-$D$7)/(2*$D$9*$D$9))/($D$9*SQRT(2*3.1415926)))</f>
        <v>0.06007626711332823</v>
      </c>
      <c r="D59" s="14">
        <f>$D$10*B59+$D$11</f>
        <v>0.21333333333333337</v>
      </c>
      <c r="E59" s="14">
        <f>-$D$10*B59+$D$12</f>
        <v>1.7866666666666666</v>
      </c>
      <c r="F59" s="14">
        <f>0.25*(1-B59/$D$9)</f>
        <v>-0.15999999999999998</v>
      </c>
      <c r="G59" s="14">
        <f>IF(B59&lt;$D$7,IF(B59&lt;=$D$9,F59,D59),E59)</f>
        <v>0.21333333333333337</v>
      </c>
      <c r="H59" s="14">
        <f>IF(G59&gt;0,G59/$D$14,0)</f>
        <v>0.21333333333333337</v>
      </c>
      <c r="I59" s="20"/>
    </row>
    <row r="60" spans="2:9" ht="13.5">
      <c r="B60" s="24">
        <v>42</v>
      </c>
      <c r="C60" s="14">
        <f>$D$15*(EXP(-(B60-$D$7)*(B60-$D$7)/(2*$D$9*$D$9))/($D$9*SQRT(2*3.1415926)))</f>
        <v>0.06597097506726148</v>
      </c>
      <c r="D60" s="14">
        <f>$D$10*B60+$D$11</f>
        <v>0.22666666666666668</v>
      </c>
      <c r="E60" s="14">
        <f>-$D$10*B60+$D$12</f>
        <v>1.7733333333333334</v>
      </c>
      <c r="F60" s="14">
        <f>0.25*(1-B60/$D$9)</f>
        <v>-0.16999999999999998</v>
      </c>
      <c r="G60" s="14">
        <f>IF(B60&lt;$D$7,IF(B60&lt;=$D$9,F60,D60),E60)</f>
        <v>0.22666666666666668</v>
      </c>
      <c r="H60" s="14">
        <f>IF(G60&gt;0,G60/$D$14,0)</f>
        <v>0.22666666666666668</v>
      </c>
      <c r="I60" s="20"/>
    </row>
    <row r="61" spans="2:9" ht="13.5">
      <c r="B61" s="24">
        <v>43</v>
      </c>
      <c r="C61" s="14">
        <f>$D$15*(EXP(-(B61-$D$7)*(B61-$D$7)/(2*$D$9*$D$9))/($D$9*SQRT(2*3.1415926)))</f>
        <v>0.0723282563421161</v>
      </c>
      <c r="D61" s="14">
        <f>$D$10*B61+$D$11</f>
        <v>0.24</v>
      </c>
      <c r="E61" s="14">
        <f>-$D$10*B61+$D$12</f>
        <v>1.7600000000000002</v>
      </c>
      <c r="F61" s="14">
        <f>0.25*(1-B61/$D$9)</f>
        <v>-0.18</v>
      </c>
      <c r="G61" s="14">
        <f>IF(B61&lt;$D$7,IF(B61&lt;=$D$9,F61,D61),E61)</f>
        <v>0.24</v>
      </c>
      <c r="H61" s="14">
        <f>IF(G61&gt;0,G61/$D$14,0)</f>
        <v>0.24</v>
      </c>
      <c r="I61" s="20"/>
    </row>
    <row r="62" spans="2:9" ht="13.5">
      <c r="B62" s="24">
        <v>44</v>
      </c>
      <c r="C62" s="14">
        <f>$D$15*(EXP(-(B62-$D$7)*(B62-$D$7)/(2*$D$9*$D$9))/($D$9*SQRT(2*3.1415926)))</f>
        <v>0.07917138029403335</v>
      </c>
      <c r="D62" s="14">
        <f>$D$10*B62+$D$11</f>
        <v>0.2533333333333333</v>
      </c>
      <c r="E62" s="14">
        <f>-$D$10*B62+$D$12</f>
        <v>1.7466666666666668</v>
      </c>
      <c r="F62" s="14">
        <f>0.25*(1-B62/$D$9)</f>
        <v>-0.19</v>
      </c>
      <c r="G62" s="14">
        <f>IF(B62&lt;$D$7,IF(B62&lt;=$D$9,F62,D62),E62)</f>
        <v>0.2533333333333333</v>
      </c>
      <c r="H62" s="14">
        <f>IF(G62&gt;0,G62/$D$14,0)</f>
        <v>0.2533333333333333</v>
      </c>
      <c r="I62" s="20"/>
    </row>
    <row r="63" spans="2:9" ht="13.5">
      <c r="B63" s="24">
        <v>45</v>
      </c>
      <c r="C63" s="14">
        <f>$D$15*(EXP(-(B63-$D$7)*(B63-$D$7)/(2*$D$9*$D$9))/($D$9*SQRT(2*3.1415926)))</f>
        <v>0.08652339792389536</v>
      </c>
      <c r="D63" s="14">
        <f>$D$10*B63+$D$11</f>
        <v>0.2666666666666667</v>
      </c>
      <c r="E63" s="14">
        <f>-$D$10*B63+$D$12</f>
        <v>1.7333333333333334</v>
      </c>
      <c r="F63" s="14">
        <f>0.25*(1-B63/$D$9)</f>
        <v>-0.2</v>
      </c>
      <c r="G63" s="14">
        <f>IF(B63&lt;$D$7,IF(B63&lt;=$D$9,F63,D63),E63)</f>
        <v>0.2666666666666667</v>
      </c>
      <c r="H63" s="14">
        <f>IF(G63&gt;0,G63/$D$14,0)</f>
        <v>0.2666666666666667</v>
      </c>
      <c r="I63" s="20"/>
    </row>
    <row r="64" spans="2:9" ht="13.5">
      <c r="B64" s="24">
        <v>46</v>
      </c>
      <c r="C64" s="14">
        <f>$D$15*(EXP(-(B64-$D$7)*(B64-$D$7)/(2*$D$9*$D$9))/($D$9*SQRT(2*3.1415926)))</f>
        <v>0.09440696701851096</v>
      </c>
      <c r="D64" s="14">
        <f>$D$10*B64+$D$11</f>
        <v>0.28</v>
      </c>
      <c r="E64" s="14">
        <f>-$D$10*B64+$D$12</f>
        <v>1.7200000000000002</v>
      </c>
      <c r="F64" s="14">
        <f>0.25*(1-B64/$D$9)</f>
        <v>-0.21000000000000002</v>
      </c>
      <c r="G64" s="14">
        <f>IF(B64&lt;$D$7,IF(B64&lt;=$D$9,F64,D64),E64)</f>
        <v>0.28</v>
      </c>
      <c r="H64" s="14">
        <f>IF(G64&gt;0,G64/$D$14,0)</f>
        <v>0.28</v>
      </c>
      <c r="I64" s="20"/>
    </row>
    <row r="65" spans="2:9" ht="13.5">
      <c r="B65" s="24">
        <v>47</v>
      </c>
      <c r="C65" s="14">
        <f>$D$15*(EXP(-(B65-$D$7)*(B65-$D$7)/(2*$D$9*$D$9))/($D$9*SQRT(2*3.1415926)))</f>
        <v>0.10284416419855719</v>
      </c>
      <c r="D65" s="14">
        <f>$D$10*B65+$D$11</f>
        <v>0.29333333333333333</v>
      </c>
      <c r="E65" s="14">
        <f>-$D$10*B65+$D$12</f>
        <v>1.7066666666666668</v>
      </c>
      <c r="F65" s="14">
        <f>0.25*(1-B65/$D$9)</f>
        <v>-0.21999999999999997</v>
      </c>
      <c r="G65" s="14">
        <f>IF(B65&lt;$D$7,IF(B65&lt;=$D$9,F65,D65),E65)</f>
        <v>0.29333333333333333</v>
      </c>
      <c r="H65" s="14">
        <f>IF(G65&gt;0,G65/$D$14,0)</f>
        <v>0.29333333333333333</v>
      </c>
      <c r="I65" s="20"/>
    </row>
    <row r="66" spans="2:9" ht="13.5">
      <c r="B66" s="24">
        <v>48</v>
      </c>
      <c r="C66" s="14">
        <f>$D$15*(EXP(-(B66-$D$7)*(B66-$D$7)/(2*$D$9*$D$9))/($D$9*SQRT(2*3.1415926)))</f>
        <v>0.11185628454197004</v>
      </c>
      <c r="D66" s="14">
        <f>$D$10*B66+$D$11</f>
        <v>0.30666666666666664</v>
      </c>
      <c r="E66" s="14">
        <f>-$D$10*B66+$D$12</f>
        <v>1.6933333333333334</v>
      </c>
      <c r="F66" s="14">
        <f>0.25*(1-B66/$D$9)</f>
        <v>-0.22999999999999998</v>
      </c>
      <c r="G66" s="14">
        <f>IF(B66&lt;$D$7,IF(B66&lt;=$D$9,F66,D66),E66)</f>
        <v>0.30666666666666664</v>
      </c>
      <c r="H66" s="14">
        <f>IF(G66&gt;0,G66/$D$14,0)</f>
        <v>0.30666666666666664</v>
      </c>
      <c r="I66" s="20"/>
    </row>
    <row r="67" spans="2:9" ht="13.5">
      <c r="B67" s="24">
        <v>49</v>
      </c>
      <c r="C67" s="14">
        <f>$D$15*(EXP(-(B67-$D$7)*(B67-$D$7)/(2*$D$9*$D$9))/($D$9*SQRT(2*3.1415926)))</f>
        <v>0.1214636296580969</v>
      </c>
      <c r="D67" s="14">
        <f>$D$10*B67+$D$11</f>
        <v>0.31999999999999995</v>
      </c>
      <c r="E67" s="14">
        <f>-$D$10*B67+$D$12</f>
        <v>1.6800000000000002</v>
      </c>
      <c r="F67" s="14">
        <f>0.25*(1-B67/$D$9)</f>
        <v>-0.24</v>
      </c>
      <c r="G67" s="14">
        <f>IF(B67&lt;$D$7,IF(B67&lt;=$D$9,F67,D67),E67)</f>
        <v>0.31999999999999995</v>
      </c>
      <c r="H67" s="14">
        <f>IF(G67&gt;0,G67/$D$14,0)</f>
        <v>0.31999999999999995</v>
      </c>
      <c r="I67" s="20"/>
    </row>
    <row r="68" spans="2:9" ht="13.5">
      <c r="B68" s="24">
        <v>50</v>
      </c>
      <c r="C68" s="14">
        <f>$D$15*(EXP(-(B68-$D$7)*(B68-$D$7)/(2*$D$9*$D$9))/($D$9*SQRT(2*3.1415926)))</f>
        <v>0.13168528530166185</v>
      </c>
      <c r="D68" s="14">
        <f>$D$10*B68+$D$11</f>
        <v>0.33333333333333337</v>
      </c>
      <c r="E68" s="14">
        <f>-$D$10*B68+$D$12</f>
        <v>1.6666666666666667</v>
      </c>
      <c r="F68" s="14">
        <f>0.25*(1-B68/$D$9)</f>
        <v>-0.25</v>
      </c>
      <c r="G68" s="14">
        <f>IF(B68&lt;$D$7,IF(B68&lt;=$D$9,F68,D68),E68)</f>
        <v>0.33333333333333337</v>
      </c>
      <c r="H68" s="14">
        <f>IF(G68&gt;0,G68/$D$14,0)</f>
        <v>0.33333333333333337</v>
      </c>
      <c r="I68" s="22"/>
    </row>
    <row r="69" spans="2:9" ht="13.5">
      <c r="B69" s="24">
        <v>51</v>
      </c>
      <c r="C69" s="14">
        <f>$D$15*(EXP(-(B69-$D$7)*(B69-$D$7)/(2*$D$9*$D$9))/($D$9*SQRT(2*3.1415926)))</f>
        <v>0.14253888983389992</v>
      </c>
      <c r="D69" s="14">
        <f>$D$10*B69+$D$11</f>
        <v>0.3466666666666667</v>
      </c>
      <c r="E69" s="14">
        <f>-$D$10*B69+$D$12</f>
        <v>1.6533333333333333</v>
      </c>
      <c r="F69" s="14">
        <f>0.25*(1-B69/$D$9)</f>
        <v>-0.26</v>
      </c>
      <c r="G69" s="14">
        <f>IF(B69&lt;$D$7,IF(B69&lt;=$D$9,F69,D69),E69)</f>
        <v>0.3466666666666667</v>
      </c>
      <c r="H69" s="14">
        <f>IF(G69&gt;0,G69/$D$14,0)</f>
        <v>0.3466666666666667</v>
      </c>
      <c r="I69" s="20"/>
    </row>
    <row r="70" spans="2:9" ht="13.5">
      <c r="B70" s="24">
        <v>52</v>
      </c>
      <c r="C70" s="14">
        <f>$D$15*(EXP(-(B70-$D$7)*(B70-$D$7)/(2*$D$9*$D$9))/($D$9*SQRT(2*3.1415926)))</f>
        <v>0.15404039505820985</v>
      </c>
      <c r="D70" s="14">
        <f>$D$10*B70+$D$11</f>
        <v>0.36</v>
      </c>
      <c r="E70" s="14">
        <f>-$D$10*B70+$D$12</f>
        <v>1.6400000000000001</v>
      </c>
      <c r="F70" s="14">
        <f>0.25*(1-B70/$D$9)</f>
        <v>-0.27</v>
      </c>
      <c r="G70" s="14">
        <f>IF(B70&lt;$D$7,IF(B70&lt;=$D$9,F70,D70),E70)</f>
        <v>0.36</v>
      </c>
      <c r="H70" s="14">
        <f>IF(G70&gt;0,G70/$D$14,0)</f>
        <v>0.36</v>
      </c>
      <c r="I70" s="20"/>
    </row>
    <row r="71" spans="2:9" ht="13.5">
      <c r="B71" s="24">
        <v>53</v>
      </c>
      <c r="C71" s="14">
        <f>$D$15*(EXP(-(B71-$D$7)*(B71-$D$7)/(2*$D$9*$D$9))/($D$9*SQRT(2*3.1415926)))</f>
        <v>0.16620382117621102</v>
      </c>
      <c r="D71" s="14">
        <f>$D$10*B71+$D$11</f>
        <v>0.3733333333333333</v>
      </c>
      <c r="E71" s="14">
        <f>-$D$10*B71+$D$12</f>
        <v>1.626666666666667</v>
      </c>
      <c r="F71" s="14">
        <f>0.25*(1-B71/$D$9)</f>
        <v>-0.28</v>
      </c>
      <c r="G71" s="14">
        <f>IF(B71&lt;$D$7,IF(B71&lt;=$D$9,F71,D71),E71)</f>
        <v>0.3733333333333333</v>
      </c>
      <c r="H71" s="14">
        <f>IF(G71&gt;0,G71/$D$14,0)</f>
        <v>0.3733333333333333</v>
      </c>
      <c r="I71" s="20"/>
    </row>
    <row r="72" spans="2:9" ht="13.5">
      <c r="B72" s="24">
        <v>54</v>
      </c>
      <c r="C72" s="14">
        <f>$D$15*(EXP(-(B72-$D$7)*(B72-$D$7)/(2*$D$9*$D$9))/($D$9*SQRT(2*3.1415926)))</f>
        <v>0.17904100782377924</v>
      </c>
      <c r="D72" s="14">
        <f>$D$10*B72+$D$11</f>
        <v>0.3866666666666667</v>
      </c>
      <c r="E72" s="14">
        <f>-$D$10*B72+$D$12</f>
        <v>1.6133333333333333</v>
      </c>
      <c r="F72" s="14">
        <f>0.25*(1-B72/$D$9)</f>
        <v>-0.29000000000000004</v>
      </c>
      <c r="G72" s="14">
        <f>IF(B72&lt;$D$7,IF(B72&lt;=$D$9,F72,D72),E72)</f>
        <v>0.3866666666666667</v>
      </c>
      <c r="H72" s="14">
        <f>IF(G72&gt;0,G72/$D$14,0)</f>
        <v>0.3866666666666667</v>
      </c>
      <c r="I72" s="20"/>
    </row>
    <row r="73" spans="2:9" ht="13.5">
      <c r="B73" s="24">
        <v>55</v>
      </c>
      <c r="C73" s="14">
        <f>$D$15*(EXP(-(B73-$D$7)*(B73-$D$7)/(2*$D$9*$D$9))/($D$9*SQRT(2*3.1415926)))</f>
        <v>0.19256136335186927</v>
      </c>
      <c r="D73" s="14">
        <f>$D$10*B73+$D$11</f>
        <v>0.4</v>
      </c>
      <c r="E73" s="14">
        <f>-$D$10*B73+$D$12</f>
        <v>1.6</v>
      </c>
      <c r="F73" s="14">
        <f>0.25*(1-B73/$D$9)</f>
        <v>-0.30000000000000004</v>
      </c>
      <c r="G73" s="14">
        <f>IF(B73&lt;$D$7,IF(B73&lt;=$D$9,F73,D73),E73)</f>
        <v>0.4</v>
      </c>
      <c r="H73" s="14">
        <f>IF(G73&gt;0,G73/$D$14,0)</f>
        <v>0.4</v>
      </c>
      <c r="I73" s="20"/>
    </row>
    <row r="74" spans="2:9" ht="13.5">
      <c r="B74" s="24">
        <v>56</v>
      </c>
      <c r="C74" s="14">
        <f>$D$15*(EXP(-(B74-$D$7)*(B74-$D$7)/(2*$D$9*$D$9))/($D$9*SQRT(2*3.1415926)))</f>
        <v>0.2067716147099674</v>
      </c>
      <c r="D74" s="14">
        <f>$D$10*B74+$D$11</f>
        <v>0.41333333333333333</v>
      </c>
      <c r="E74" s="14">
        <f>-$D$10*B74+$D$12</f>
        <v>1.586666666666667</v>
      </c>
      <c r="F74" s="14">
        <f>0.25*(1-B74/$D$9)</f>
        <v>-0.31000000000000005</v>
      </c>
      <c r="G74" s="14">
        <f>IF(B74&lt;$D$7,IF(B74&lt;=$D$9,F74,D74),E74)</f>
        <v>0.41333333333333333</v>
      </c>
      <c r="H74" s="14">
        <f>IF(G74&gt;0,G74/$D$14,0)</f>
        <v>0.41333333333333333</v>
      </c>
      <c r="I74" s="20"/>
    </row>
    <row r="75" spans="2:9" ht="13.5">
      <c r="B75" s="24">
        <v>57</v>
      </c>
      <c r="C75" s="14">
        <f>$D$15*(EXP(-(B75-$D$7)*(B75-$D$7)/(2*$D$9*$D$9))/($D$9*SQRT(2*3.1415926)))</f>
        <v>0.2216755604669883</v>
      </c>
      <c r="D75" s="14">
        <f>$D$10*B75+$D$11</f>
        <v>0.42666666666666664</v>
      </c>
      <c r="E75" s="14">
        <f>-$D$10*B75+$D$12</f>
        <v>1.5733333333333335</v>
      </c>
      <c r="F75" s="14">
        <f>0.25*(1-B75/$D$9)</f>
        <v>-0.31999999999999995</v>
      </c>
      <c r="G75" s="14">
        <f>IF(B75&lt;$D$7,IF(B75&lt;=$D$9,F75,D75),E75)</f>
        <v>0.42666666666666664</v>
      </c>
      <c r="H75" s="14">
        <f>IF(G75&gt;0,G75/$D$14,0)</f>
        <v>0.42666666666666664</v>
      </c>
      <c r="I75" s="20"/>
    </row>
    <row r="76" spans="2:9" ht="13.5">
      <c r="B76" s="24">
        <v>58</v>
      </c>
      <c r="C76" s="14">
        <f>$D$15*(EXP(-(B76-$D$7)*(B76-$D$7)/(2*$D$9*$D$9))/($D$9*SQRT(2*3.1415926)))</f>
        <v>0.23727382966145316</v>
      </c>
      <c r="D76" s="14">
        <f>$D$10*B76+$D$11</f>
        <v>0.44000000000000006</v>
      </c>
      <c r="E76" s="14">
        <f>-$D$10*B76+$D$12</f>
        <v>1.56</v>
      </c>
      <c r="F76" s="14">
        <f>0.25*(1-B76/$D$9)</f>
        <v>-0.32999999999999996</v>
      </c>
      <c r="G76" s="14">
        <f>IF(B76&lt;$D$7,IF(B76&lt;=$D$9,F76,D76),E76)</f>
        <v>0.44000000000000006</v>
      </c>
      <c r="H76" s="14">
        <f>IF(G76&gt;0,G76/$D$14,0)</f>
        <v>0.44000000000000006</v>
      </c>
      <c r="I76" s="20"/>
    </row>
    <row r="77" spans="2:9" ht="13.5">
      <c r="B77" s="24">
        <v>59</v>
      </c>
      <c r="C77" s="14">
        <f>$D$15*(EXP(-(B77-$D$7)*(B77-$D$7)/(2*$D$9*$D$9))/($D$9*SQRT(2*3.1415926)))</f>
        <v>0.25356364930599207</v>
      </c>
      <c r="D77" s="14">
        <f>$D$10*B77+$D$11</f>
        <v>0.45333333333333337</v>
      </c>
      <c r="E77" s="14">
        <f>-$D$10*B77+$D$12</f>
        <v>1.5466666666666669</v>
      </c>
      <c r="F77" s="14">
        <f>0.25*(1-B77/$D$9)</f>
        <v>-0.33999999999999997</v>
      </c>
      <c r="G77" s="14">
        <f>IF(B77&lt;$D$7,IF(B77&lt;=$D$9,F77,D77),E77)</f>
        <v>0.45333333333333337</v>
      </c>
      <c r="H77" s="14">
        <f>IF(G77&gt;0,G77/$D$14,0)</f>
        <v>0.45333333333333337</v>
      </c>
      <c r="I77" s="20"/>
    </row>
    <row r="78" spans="2:9" ht="13.5">
      <c r="B78" s="24">
        <v>60</v>
      </c>
      <c r="C78" s="14">
        <f>$D$15*(EXP(-(B78-$D$7)*(B78-$D$7)/(2*$D$9*$D$9))/($D$9*SQRT(2*3.1415926)))</f>
        <v>0.2705386234768495</v>
      </c>
      <c r="D78" s="14">
        <f>$D$10*B78+$D$11</f>
        <v>0.4666666666666667</v>
      </c>
      <c r="E78" s="14">
        <f>-$D$10*B78+$D$12</f>
        <v>1.5333333333333334</v>
      </c>
      <c r="F78" s="14">
        <f>0.25*(1-B78/$D$9)</f>
        <v>-0.35</v>
      </c>
      <c r="G78" s="14">
        <f>IF(B78&lt;$D$7,IF(B78&lt;=$D$9,F78,D78),E78)</f>
        <v>0.4666666666666667</v>
      </c>
      <c r="H78" s="14">
        <f>IF(G78&gt;0,G78/$D$14,0)</f>
        <v>0.4666666666666667</v>
      </c>
      <c r="I78" s="20"/>
    </row>
    <row r="79" spans="2:9" ht="13.5">
      <c r="B79" s="24">
        <v>61</v>
      </c>
      <c r="C79" s="14">
        <f>$D$15*(EXP(-(B79-$D$7)*(B79-$D$7)/(2*$D$9*$D$9))/($D$9*SQRT(2*3.1415926)))</f>
        <v>0.28818852699354963</v>
      </c>
      <c r="D79" s="14">
        <f>$D$10*B79+$D$11</f>
        <v>0.48</v>
      </c>
      <c r="E79" s="14">
        <f>-$D$10*B79+$D$12</f>
        <v>1.52</v>
      </c>
      <c r="F79" s="14">
        <f>0.25*(1-B79/$D$9)</f>
        <v>-0.36</v>
      </c>
      <c r="G79" s="14">
        <f>IF(B79&lt;$D$7,IF(B79&lt;=$D$9,F79,D79),E79)</f>
        <v>0.48</v>
      </c>
      <c r="H79" s="14">
        <f>IF(G79&gt;0,G79/$D$14,0)</f>
        <v>0.48</v>
      </c>
      <c r="I79" s="20"/>
    </row>
    <row r="80" spans="2:9" ht="13.5">
      <c r="B80" s="24">
        <v>62</v>
      </c>
      <c r="C80" s="14">
        <f>$D$15*(EXP(-(B80-$D$7)*(B80-$D$7)/(2*$D$9*$D$9))/($D$9*SQRT(2*3.1415926)))</f>
        <v>0.30649911673388275</v>
      </c>
      <c r="D80" s="14">
        <f>$D$10*B80+$D$11</f>
        <v>0.4933333333333334</v>
      </c>
      <c r="E80" s="14">
        <f>-$D$10*B80+$D$12</f>
        <v>1.5066666666666668</v>
      </c>
      <c r="F80" s="14">
        <f>0.25*(1-B80/$D$9)</f>
        <v>-0.37</v>
      </c>
      <c r="G80" s="14">
        <f>IF(B80&lt;$D$7,IF(B80&lt;=$D$9,F80,D80),E80)</f>
        <v>0.4933333333333334</v>
      </c>
      <c r="H80" s="14">
        <f>IF(G80&gt;0,G80/$D$14,0)</f>
        <v>0.4933333333333334</v>
      </c>
      <c r="I80" s="20"/>
    </row>
    <row r="81" spans="2:9" ht="13.5">
      <c r="B81" s="24">
        <v>63</v>
      </c>
      <c r="C81" s="14">
        <f>$D$15*(EXP(-(B81-$D$7)*(B81-$D$7)/(2*$D$9*$D$9))/($D$9*SQRT(2*3.1415926)))</f>
        <v>0.32545196363190915</v>
      </c>
      <c r="D81" s="14">
        <f>$D$10*B81+$D$11</f>
        <v>0.5066666666666667</v>
      </c>
      <c r="E81" s="14">
        <f>-$D$10*B81+$D$12</f>
        <v>1.4933333333333334</v>
      </c>
      <c r="F81" s="14">
        <f>0.25*(1-B81/$D$9)</f>
        <v>-0.38</v>
      </c>
      <c r="G81" s="14">
        <f>IF(B81&lt;$D$7,IF(B81&lt;=$D$9,F81,D81),E81)</f>
        <v>0.5066666666666667</v>
      </c>
      <c r="H81" s="14">
        <f>IF(G81&gt;0,G81/$D$14,0)</f>
        <v>0.5066666666666667</v>
      </c>
      <c r="I81" s="20"/>
    </row>
    <row r="82" spans="2:9" ht="13.5">
      <c r="B82" s="24">
        <v>64</v>
      </c>
      <c r="C82" s="14">
        <f>$D$15*(EXP(-(B82-$D$7)*(B82-$D$7)/(2*$D$9*$D$9))/($D$9*SQRT(2*3.1415926)))</f>
        <v>0.3450243083691761</v>
      </c>
      <c r="D82" s="14">
        <f>$D$10*B82+$D$11</f>
        <v>0.52</v>
      </c>
      <c r="E82" s="14">
        <f>-$D$10*B82+$D$12</f>
        <v>1.48</v>
      </c>
      <c r="F82" s="14">
        <f>0.25*(1-B82/$D$9)</f>
        <v>-0.39</v>
      </c>
      <c r="G82" s="14">
        <f>IF(B82&lt;$D$7,IF(B82&lt;=$D$9,F82,D82),E82)</f>
        <v>0.52</v>
      </c>
      <c r="H82" s="14">
        <f>IF(G82&gt;0,G82/$D$14,0)</f>
        <v>0.52</v>
      </c>
      <c r="I82" s="20"/>
    </row>
    <row r="83" spans="2:9" ht="13.5">
      <c r="B83" s="24">
        <v>65</v>
      </c>
      <c r="C83" s="14">
        <f>$D$15*(EXP(-(B83-$D$7)*(B83-$D$7)/(2*$D$9*$D$9))/($D$9*SQRT(2*3.1415926)))</f>
        <v>0.36518894368971333</v>
      </c>
      <c r="D83" s="14">
        <f>$D$10*B83+$D$11</f>
        <v>0.5333333333333333</v>
      </c>
      <c r="E83" s="14">
        <f>-$D$10*B83+$D$12</f>
        <v>1.4666666666666668</v>
      </c>
      <c r="F83" s="14">
        <f>0.25*(1-B83/$D$9)</f>
        <v>-0.4</v>
      </c>
      <c r="G83" s="14">
        <f>IF(B83&lt;$D$7,IF(B83&lt;=$D$9,F83,D83),E83)</f>
        <v>0.5333333333333333</v>
      </c>
      <c r="H83" s="14">
        <f>IF(G83&gt;0,G83/$D$14,0)</f>
        <v>0.5333333333333333</v>
      </c>
      <c r="I83" s="20"/>
    </row>
    <row r="84" spans="2:9" ht="13.5">
      <c r="B84" s="24">
        <v>66</v>
      </c>
      <c r="C84" s="14">
        <f>$D$15*(EXP(-(B84-$D$7)*(B84-$D$7)/(2*$D$9*$D$9))/($D$9*SQRT(2*3.1415926)))</f>
        <v>0.38591412614608545</v>
      </c>
      <c r="D84" s="14">
        <f>$D$10*B84+$D$11</f>
        <v>0.5466666666666666</v>
      </c>
      <c r="E84" s="14">
        <f>-$D$10*B84+$D$12</f>
        <v>1.4533333333333336</v>
      </c>
      <c r="F84" s="14">
        <f>0.25*(1-B84/$D$9)</f>
        <v>-0.41000000000000003</v>
      </c>
      <c r="G84" s="14">
        <f>IF(B84&lt;$D$7,IF(B84&lt;=$D$9,F84,D84),E84)</f>
        <v>0.5466666666666666</v>
      </c>
      <c r="H84" s="14">
        <f>IF(G84&gt;0,G84/$D$14,0)</f>
        <v>0.5466666666666666</v>
      </c>
      <c r="I84" s="20"/>
    </row>
    <row r="85" spans="2:9" ht="13.5">
      <c r="B85" s="24">
        <v>67</v>
      </c>
      <c r="C85" s="14">
        <f>$D$15*(EXP(-(B85-$D$7)*(B85-$D$7)/(2*$D$9*$D$9))/($D$9*SQRT(2*3.1415926)))</f>
        <v>0.40716351991593486</v>
      </c>
      <c r="D85" s="14">
        <f>$D$10*B85+$D$11</f>
        <v>0.56</v>
      </c>
      <c r="E85" s="14">
        <f>-$D$10*B85+$D$12</f>
        <v>1.44</v>
      </c>
      <c r="F85" s="14">
        <f>0.25*(1-B85/$D$9)</f>
        <v>-0.42000000000000004</v>
      </c>
      <c r="G85" s="14">
        <f>IF(B85&lt;$D$7,IF(B85&lt;=$D$9,F85,D85),E85)</f>
        <v>0.56</v>
      </c>
      <c r="H85" s="14">
        <f>IF(G85&gt;0,G85/$D$14,0)</f>
        <v>0.56</v>
      </c>
      <c r="I85" s="20"/>
    </row>
    <row r="86" spans="2:9" ht="13.5">
      <c r="B86" s="24">
        <v>68</v>
      </c>
      <c r="C86" s="14">
        <f>$D$15*(EXP(-(B86-$D$7)*(B86-$D$7)/(2*$D$9*$D$9))/($D$9*SQRT(2*3.1415926)))</f>
        <v>0.428896175115803</v>
      </c>
      <c r="D86" s="14">
        <f>$D$10*B86+$D$11</f>
        <v>0.5733333333333334</v>
      </c>
      <c r="E86" s="14">
        <f>-$D$10*B86+$D$12</f>
        <v>1.4266666666666667</v>
      </c>
      <c r="F86" s="14">
        <f>0.25*(1-B86/$D$9)</f>
        <v>-0.43000000000000005</v>
      </c>
      <c r="G86" s="14">
        <f>IF(B86&lt;$D$7,IF(B86&lt;=$D$9,F86,D86),E86)</f>
        <v>0.5733333333333334</v>
      </c>
      <c r="H86" s="14">
        <f>IF(G86&gt;0,G86/$D$14,0)</f>
        <v>0.5733333333333334</v>
      </c>
      <c r="I86" s="20"/>
    </row>
    <row r="87" spans="2:9" ht="13.5">
      <c r="B87" s="24">
        <v>69</v>
      </c>
      <c r="C87" s="14">
        <f>$D$15*(EXP(-(B87-$D$7)*(B87-$D$7)/(2*$D$9*$D$9))/($D$9*SQRT(2*3.1415926)))</f>
        <v>0.45106654278207375</v>
      </c>
      <c r="D87" s="14">
        <f>$D$10*B87+$D$11</f>
        <v>0.5866666666666667</v>
      </c>
      <c r="E87" s="14">
        <f>-$D$10*B87+$D$12</f>
        <v>1.4133333333333336</v>
      </c>
      <c r="F87" s="14">
        <f>0.25*(1-B87/$D$9)</f>
        <v>-0.43999999999999995</v>
      </c>
      <c r="G87" s="14">
        <f>IF(B87&lt;$D$7,IF(B87&lt;=$D$9,F87,D87),E87)</f>
        <v>0.5866666666666667</v>
      </c>
      <c r="H87" s="14">
        <f>IF(G87&gt;0,G87/$D$14,0)</f>
        <v>0.5866666666666667</v>
      </c>
      <c r="I87" s="20"/>
    </row>
    <row r="88" spans="2:9" ht="13.5">
      <c r="B88" s="24">
        <v>70</v>
      </c>
      <c r="C88" s="14">
        <f>$D$15*(EXP(-(B88-$D$7)*(B88-$D$7)/(2*$D$9*$D$9))/($D$9*SQRT(2*3.1415926)))</f>
        <v>0.4736245283888815</v>
      </c>
      <c r="D88" s="14">
        <f>$D$10*B88+$D$11</f>
        <v>0.6</v>
      </c>
      <c r="E88" s="14">
        <f>-$D$10*B88+$D$12</f>
        <v>1.4000000000000001</v>
      </c>
      <c r="F88" s="14">
        <f>0.25*(1-B88/$D$9)</f>
        <v>-0.44999999999999996</v>
      </c>
      <c r="G88" s="14">
        <f>IF(B88&lt;$D$7,IF(B88&lt;=$D$9,F88,D88),E88)</f>
        <v>0.6</v>
      </c>
      <c r="H88" s="14">
        <f>IF(G88&gt;0,G88/$D$14,0)</f>
        <v>0.6</v>
      </c>
      <c r="I88" s="20"/>
    </row>
    <row r="89" spans="2:9" ht="13.5">
      <c r="B89" s="24">
        <v>71</v>
      </c>
      <c r="C89" s="14">
        <f>$D$15*(EXP(-(B89-$D$7)*(B89-$D$7)/(2*$D$9*$D$9))/($D$9*SQRT(2*3.1415926)))</f>
        <v>0.4965155854317956</v>
      </c>
      <c r="D89" s="14">
        <f>$D$10*B89+$D$11</f>
        <v>0.6133333333333334</v>
      </c>
      <c r="E89" s="14">
        <f>-$D$10*B89+$D$12</f>
        <v>1.3866666666666667</v>
      </c>
      <c r="F89" s="14">
        <f>0.25*(1-B89/$D$9)</f>
        <v>-0.45999999999999996</v>
      </c>
      <c r="G89" s="14">
        <f>IF(B89&lt;$D$7,IF(B89&lt;=$D$9,F89,D89),E89)</f>
        <v>0.6133333333333334</v>
      </c>
      <c r="H89" s="14">
        <f>IF(G89&gt;0,G89/$D$14,0)</f>
        <v>0.6133333333333334</v>
      </c>
      <c r="I89" s="20"/>
    </row>
    <row r="90" spans="2:9" ht="13.5">
      <c r="B90" s="24">
        <v>72</v>
      </c>
      <c r="C90" s="14">
        <f>$D$15*(EXP(-(B90-$D$7)*(B90-$D$7)/(2*$D$9*$D$9))/($D$9*SQRT(2*3.1415926)))</f>
        <v>0.5196808502268336</v>
      </c>
      <c r="D90" s="14">
        <f>$D$10*B90+$D$11</f>
        <v>0.6266666666666667</v>
      </c>
      <c r="E90" s="14">
        <f>-$D$10*B90+$D$12</f>
        <v>1.3733333333333335</v>
      </c>
      <c r="F90" s="14">
        <f>0.25*(1-B90/$D$9)</f>
        <v>-0.47</v>
      </c>
      <c r="G90" s="14">
        <f>IF(B90&lt;$D$7,IF(B90&lt;=$D$9,F90,D90),E90)</f>
        <v>0.6266666666666667</v>
      </c>
      <c r="H90" s="14">
        <f>IF(G90&gt;0,G90/$D$14,0)</f>
        <v>0.6266666666666667</v>
      </c>
      <c r="I90" s="20"/>
    </row>
    <row r="91" spans="2:9" ht="13.5">
      <c r="B91" s="24">
        <v>73</v>
      </c>
      <c r="C91" s="14">
        <f>$D$15*(EXP(-(B91-$D$7)*(B91-$D$7)/(2*$D$9*$D$9))/($D$9*SQRT(2*3.1415926)))</f>
        <v>0.5430573186604652</v>
      </c>
      <c r="D91" s="14">
        <f>$D$10*B91+$D$11</f>
        <v>0.64</v>
      </c>
      <c r="E91" s="14">
        <f>-$D$10*B91+$D$12</f>
        <v>1.36</v>
      </c>
      <c r="F91" s="14">
        <f>0.25*(1-B91/$D$9)</f>
        <v>-0.48</v>
      </c>
      <c r="G91" s="14">
        <f>IF(B91&lt;$D$7,IF(B91&lt;=$D$9,F91,D91),E91)</f>
        <v>0.64</v>
      </c>
      <c r="H91" s="14">
        <f>IF(G91&gt;0,G91/$D$14,0)</f>
        <v>0.64</v>
      </c>
      <c r="I91" s="20"/>
    </row>
    <row r="92" spans="2:9" ht="13.5">
      <c r="B92" s="24">
        <v>74</v>
      </c>
      <c r="C92" s="14">
        <f>$D$15*(EXP(-(B92-$D$7)*(B92-$D$7)/(2*$D$9*$D$9))/($D$9*SQRT(2*3.1415926)))</f>
        <v>0.5665780651820636</v>
      </c>
      <c r="D92" s="14">
        <f>$D$10*B92+$D$11</f>
        <v>0.6533333333333333</v>
      </c>
      <c r="E92" s="14">
        <f>-$D$10*B92+$D$12</f>
        <v>1.3466666666666667</v>
      </c>
      <c r="F92" s="14">
        <f>0.25*(1-B92/$D$9)</f>
        <v>-0.49</v>
      </c>
      <c r="G92" s="14">
        <f>IF(B92&lt;$D$7,IF(B92&lt;=$D$9,F92,D92),E92)</f>
        <v>0.6533333333333333</v>
      </c>
      <c r="H92" s="14">
        <f>IF(G92&gt;0,G92/$D$14,0)</f>
        <v>0.6533333333333333</v>
      </c>
      <c r="I92" s="20"/>
    </row>
    <row r="93" spans="2:9" ht="13.5">
      <c r="B93" s="24">
        <v>75</v>
      </c>
      <c r="C93" s="14">
        <f>$D$15*(EXP(-(B93-$D$7)*(B93-$D$7)/(2*$D$9*$D$9))/($D$9*SQRT(2*3.1415926)))</f>
        <v>0.5901725038608077</v>
      </c>
      <c r="D93" s="14">
        <f>$D$10*B93+$D$11</f>
        <v>0.6666666666666666</v>
      </c>
      <c r="E93" s="14">
        <f>-$D$10*B93+$D$12</f>
        <v>1.3333333333333335</v>
      </c>
      <c r="F93" s="14">
        <f>0.25*(1-B93/$D$9)</f>
        <v>-0.5</v>
      </c>
      <c r="G93" s="14">
        <f>IF(B93&lt;$D$7,IF(B93&lt;=$D$9,F93,D93),E93)</f>
        <v>0.6666666666666666</v>
      </c>
      <c r="H93" s="14">
        <f>IF(G93&gt;0,G93/$D$14,0)</f>
        <v>0.6666666666666666</v>
      </c>
      <c r="I93" s="20"/>
    </row>
    <row r="94" spans="2:9" ht="13.5">
      <c r="B94" s="24">
        <v>76</v>
      </c>
      <c r="C94" s="14">
        <f>$D$15*(EXP(-(B94-$D$7)*(B94-$D$7)/(2*$D$9*$D$9))/($D$9*SQRT(2*3.1415926)))</f>
        <v>0.6137666908400292</v>
      </c>
      <c r="D94" s="14">
        <f>$D$10*B94+$D$11</f>
        <v>0.68</v>
      </c>
      <c r="E94" s="14">
        <f>-$D$10*B94+$D$12</f>
        <v>1.32</v>
      </c>
      <c r="F94" s="14">
        <f>0.25*(1-B94/$D$9)</f>
        <v>-0.51</v>
      </c>
      <c r="G94" s="14">
        <f>IF(B94&lt;$D$7,IF(B94&lt;=$D$9,F94,D94),E94)</f>
        <v>0.68</v>
      </c>
      <c r="H94" s="14">
        <f>IF(G94&gt;0,G94/$D$14,0)</f>
        <v>0.68</v>
      </c>
      <c r="I94" s="20"/>
    </row>
    <row r="95" spans="2:9" ht="13.5">
      <c r="B95" s="24">
        <v>77</v>
      </c>
      <c r="C95" s="14">
        <f>$D$15*(EXP(-(B95-$D$7)*(B95-$D$7)/(2*$D$9*$D$9))/($D$9*SQRT(2*3.1415926)))</f>
        <v>0.6372836670197196</v>
      </c>
      <c r="D95" s="14">
        <f>$D$10*B95+$D$11</f>
        <v>0.6933333333333335</v>
      </c>
      <c r="E95" s="14">
        <f>-$D$10*B95+$D$12</f>
        <v>1.3066666666666666</v>
      </c>
      <c r="F95" s="14">
        <f>0.25*(1-B95/$D$9)</f>
        <v>-0.52</v>
      </c>
      <c r="G95" s="14">
        <f>IF(B95&lt;$D$7,IF(B95&lt;=$D$9,F95,D95),E95)</f>
        <v>0.6933333333333335</v>
      </c>
      <c r="H95" s="14">
        <f>IF(G95&gt;0,G95/$D$14,0)</f>
        <v>0.6933333333333335</v>
      </c>
      <c r="I95" s="20"/>
    </row>
    <row r="96" spans="2:9" ht="13.5">
      <c r="B96" s="24">
        <v>78</v>
      </c>
      <c r="C96" s="14">
        <f>$D$15*(EXP(-(B96-$D$7)*(B96-$D$7)/(2*$D$9*$D$9))/($D$9*SQRT(2*3.1415926)))</f>
        <v>0.6606438392891674</v>
      </c>
      <c r="D96" s="14">
        <f>$D$10*B96+$D$11</f>
        <v>0.7066666666666667</v>
      </c>
      <c r="E96" s="14">
        <f>-$D$10*B96+$D$12</f>
        <v>1.2933333333333334</v>
      </c>
      <c r="F96" s="14">
        <f>0.25*(1-B96/$D$9)</f>
        <v>-0.53</v>
      </c>
      <c r="G96" s="14">
        <f>IF(B96&lt;$D$7,IF(B96&lt;=$D$9,F96,D96),E96)</f>
        <v>0.7066666666666667</v>
      </c>
      <c r="H96" s="14">
        <f>IF(G96&gt;0,G96/$D$14,0)</f>
        <v>0.7066666666666667</v>
      </c>
      <c r="I96" s="20"/>
    </row>
    <row r="97" spans="2:9" ht="13.5">
      <c r="B97" s="24">
        <v>79</v>
      </c>
      <c r="C97" s="14">
        <f>$D$15*(EXP(-(B97-$D$7)*(B97-$D$7)/(2*$D$9*$D$9))/($D$9*SQRT(2*3.1415926)))</f>
        <v>0.6837653981236474</v>
      </c>
      <c r="D97" s="14">
        <f>$D$10*B97+$D$11</f>
        <v>0.7200000000000001</v>
      </c>
      <c r="E97" s="14">
        <f>-$D$10*B97+$D$12</f>
        <v>1.28</v>
      </c>
      <c r="F97" s="14">
        <f>0.25*(1-B97/$D$9)</f>
        <v>-0.54</v>
      </c>
      <c r="G97" s="14">
        <f>IF(B97&lt;$D$7,IF(B97&lt;=$D$9,F97,D97),E97)</f>
        <v>0.7200000000000001</v>
      </c>
      <c r="H97" s="14">
        <f>IF(G97&gt;0,G97/$D$14,0)</f>
        <v>0.7200000000000001</v>
      </c>
      <c r="I97" s="20"/>
    </row>
    <row r="98" spans="2:9" ht="13.5">
      <c r="B98" s="24">
        <v>80</v>
      </c>
      <c r="C98" s="14">
        <f>$D$15*(EXP(-(B98-$D$7)*(B98-$D$7)/(2*$D$9*$D$9))/($D$9*SQRT(2*3.1415926)))</f>
        <v>0.7065647688592325</v>
      </c>
      <c r="D98" s="14">
        <f>$D$10*B98+$D$11</f>
        <v>0.7333333333333333</v>
      </c>
      <c r="E98" s="14">
        <f>-$D$10*B98+$D$12</f>
        <v>1.2666666666666668</v>
      </c>
      <c r="F98" s="14">
        <f>0.25*(1-B98/$D$9)</f>
        <v>-0.55</v>
      </c>
      <c r="G98" s="14">
        <f>IF(B98&lt;$D$7,IF(B98&lt;=$D$9,F98,D98),E98)</f>
        <v>0.7333333333333333</v>
      </c>
      <c r="H98" s="14">
        <f>IF(G98&gt;0,G98/$D$14,0)</f>
        <v>0.7333333333333333</v>
      </c>
      <c r="I98" s="20"/>
    </row>
    <row r="99" spans="2:9" ht="13.5">
      <c r="B99" s="24">
        <v>81</v>
      </c>
      <c r="C99" s="14">
        <f>$D$15*(EXP(-(B99-$D$7)*(B99-$D$7)/(2*$D$9*$D$9))/($D$9*SQRT(2*3.1415926)))</f>
        <v>0.728957093475755</v>
      </c>
      <c r="D99" s="14">
        <f>$D$10*B99+$D$11</f>
        <v>0.7466666666666667</v>
      </c>
      <c r="E99" s="14">
        <f>-$D$10*B99+$D$12</f>
        <v>1.2533333333333334</v>
      </c>
      <c r="F99" s="14">
        <f>0.25*(1-B99/$D$9)</f>
        <v>-0.56</v>
      </c>
      <c r="G99" s="14">
        <f>IF(B99&lt;$D$7,IF(B99&lt;=$D$9,F99,D99),E99)</f>
        <v>0.7466666666666667</v>
      </c>
      <c r="H99" s="14">
        <f>IF(G99&gt;0,G99/$D$14,0)</f>
        <v>0.7466666666666667</v>
      </c>
      <c r="I99" s="20"/>
    </row>
    <row r="100" spans="2:9" ht="13.5">
      <c r="B100" s="24">
        <v>82</v>
      </c>
      <c r="C100" s="14">
        <f>$D$15*(EXP(-(B100-$D$7)*(B100-$D$7)/(2*$D$9*$D$9))/($D$9*SQRT(2*3.1415926)))</f>
        <v>0.7508567392574174</v>
      </c>
      <c r="D100" s="14">
        <f>$D$10*B100+$D$11</f>
        <v>0.7600000000000001</v>
      </c>
      <c r="E100" s="14">
        <f>-$D$10*B100+$D$12</f>
        <v>1.24</v>
      </c>
      <c r="F100" s="14">
        <f>0.25*(1-B100/$D$9)</f>
        <v>-0.57</v>
      </c>
      <c r="G100" s="14">
        <f>IF(B100&lt;$D$7,IF(B100&lt;=$D$9,F100,D100),E100)</f>
        <v>0.7600000000000001</v>
      </c>
      <c r="H100" s="14">
        <f>IF(G100&gt;0,G100/$D$14,0)</f>
        <v>0.7600000000000001</v>
      </c>
      <c r="I100" s="20"/>
    </row>
    <row r="101" spans="2:9" ht="13.5">
      <c r="B101" s="24">
        <v>83</v>
      </c>
      <c r="C101" s="14">
        <f>$D$15*(EXP(-(B101-$D$7)*(B101-$D$7)/(2*$D$9*$D$9))/($D$9*SQRT(2*3.1415926)))</f>
        <v>0.7721778302710712</v>
      </c>
      <c r="D101" s="14">
        <f>$D$10*B101+$D$11</f>
        <v>0.7733333333333333</v>
      </c>
      <c r="E101" s="14">
        <f>-$D$10*B101+$D$12</f>
        <v>1.2266666666666668</v>
      </c>
      <c r="F101" s="14">
        <f>0.25*(1-B101/$D$9)</f>
        <v>-0.58</v>
      </c>
      <c r="G101" s="14">
        <f>IF(B101&lt;$D$7,IF(B101&lt;=$D$9,F101,D101),E101)</f>
        <v>0.7733333333333333</v>
      </c>
      <c r="H101" s="14">
        <f>IF(G101&gt;0,G101/$D$14,0)</f>
        <v>0.7733333333333333</v>
      </c>
      <c r="I101" s="20"/>
    </row>
    <row r="102" spans="2:9" ht="13.5">
      <c r="B102" s="24">
        <v>84</v>
      </c>
      <c r="C102" s="14">
        <f>$D$15*(EXP(-(B102-$D$7)*(B102-$D$7)/(2*$D$9*$D$9))/($D$9*SQRT(2*3.1415926)))</f>
        <v>0.7928347972111325</v>
      </c>
      <c r="D102" s="14">
        <f>$D$10*B102+$D$11</f>
        <v>0.7866666666666667</v>
      </c>
      <c r="E102" s="14">
        <f>-$D$10*B102+$D$12</f>
        <v>1.2133333333333334</v>
      </c>
      <c r="F102" s="14">
        <f>0.25*(1-B102/$D$9)</f>
        <v>-0.59</v>
      </c>
      <c r="G102" s="14">
        <f>IF(B102&lt;$D$7,IF(B102&lt;=$D$9,F102,D102),E102)</f>
        <v>0.7866666666666667</v>
      </c>
      <c r="H102" s="14">
        <f>IF(G102&gt;0,G102/$D$14,0)</f>
        <v>0.7866666666666667</v>
      </c>
      <c r="I102" s="20"/>
    </row>
    <row r="103" spans="2:9" ht="13.5">
      <c r="B103" s="24">
        <v>85</v>
      </c>
      <c r="C103" s="14">
        <f>$D$15*(EXP(-(B103-$D$7)*(B103-$D$7)/(2*$D$9*$D$9))/($D$9*SQRT(2*3.1415926)))</f>
        <v>0.812742940814388</v>
      </c>
      <c r="D103" s="14">
        <f>$D$10*B103+$D$11</f>
        <v>0.7999999999999999</v>
      </c>
      <c r="E103" s="14">
        <f>-$D$10*B103+$D$12</f>
        <v>1.2000000000000002</v>
      </c>
      <c r="F103" s="14">
        <f>0.25*(1-B103/$D$9)</f>
        <v>-0.6</v>
      </c>
      <c r="G103" s="14">
        <f>IF(B103&lt;$D$7,IF(B103&lt;=$D$9,F103,D103),E103)</f>
        <v>0.7999999999999999</v>
      </c>
      <c r="H103" s="14">
        <f>IF(G103&gt;0,G103/$D$14,0)</f>
        <v>0.7999999999999999</v>
      </c>
      <c r="I103" s="20"/>
    </row>
    <row r="104" spans="2:9" ht="13.5">
      <c r="B104" s="24">
        <v>86</v>
      </c>
      <c r="C104" s="14">
        <f>$D$15*(EXP(-(B104-$D$7)*(B104-$D$7)/(2*$D$9*$D$9))/($D$9*SQRT(2*3.1415926)))</f>
        <v>0.8318190037540476</v>
      </c>
      <c r="D104" s="14">
        <f>$D$10*B104+$D$11</f>
        <v>0.8133333333333334</v>
      </c>
      <c r="E104" s="14">
        <f>-$D$10*B104+$D$12</f>
        <v>1.1866666666666668</v>
      </c>
      <c r="F104" s="14">
        <f>0.25*(1-B104/$D$9)</f>
        <v>-0.61</v>
      </c>
      <c r="G104" s="14">
        <f>IF(B104&lt;$D$7,IF(B104&lt;=$D$9,F104,D104),E104)</f>
        <v>0.8133333333333334</v>
      </c>
      <c r="H104" s="14">
        <f>IF(G104&gt;0,G104/$D$14,0)</f>
        <v>0.8133333333333334</v>
      </c>
      <c r="I104" s="20"/>
    </row>
    <row r="105" spans="2:9" ht="13.5">
      <c r="B105" s="24">
        <v>87</v>
      </c>
      <c r="C105" s="14">
        <f>$D$15*(EXP(-(B105-$D$7)*(B105-$D$7)/(2*$D$9*$D$9))/($D$9*SQRT(2*3.1415926)))</f>
        <v>0.8499817456860859</v>
      </c>
      <c r="D105" s="14">
        <f>$D$10*B105+$D$11</f>
        <v>0.8266666666666668</v>
      </c>
      <c r="E105" s="14">
        <f>-$D$10*B105+$D$12</f>
        <v>1.1733333333333333</v>
      </c>
      <c r="F105" s="14">
        <f>0.25*(1-B105/$D$9)</f>
        <v>-0.62</v>
      </c>
      <c r="G105" s="14">
        <f>IF(B105&lt;$D$7,IF(B105&lt;=$D$9,F105,D105),E105)</f>
        <v>0.8266666666666668</v>
      </c>
      <c r="H105" s="14">
        <f>IF(G105&gt;0,G105/$D$14,0)</f>
        <v>0.8266666666666668</v>
      </c>
      <c r="I105" s="20"/>
    </row>
    <row r="106" spans="2:9" ht="13.5">
      <c r="B106" s="24">
        <v>88</v>
      </c>
      <c r="C106" s="14">
        <f>$D$15*(EXP(-(B106-$D$7)*(B106-$D$7)/(2*$D$9*$D$9))/($D$9*SQRT(2*3.1415926)))</f>
        <v>0.867152515947226</v>
      </c>
      <c r="D106" s="14">
        <f>$D$10*B106+$D$11</f>
        <v>0.84</v>
      </c>
      <c r="E106" s="14">
        <f>-$D$10*B106+$D$12</f>
        <v>1.1600000000000001</v>
      </c>
      <c r="F106" s="14">
        <f>0.25*(1-B106/$D$9)</f>
        <v>-0.63</v>
      </c>
      <c r="G106" s="14">
        <f>IF(B106&lt;$D$7,IF(B106&lt;=$D$9,F106,D106),E106)</f>
        <v>0.84</v>
      </c>
      <c r="H106" s="14">
        <f>IF(G106&gt;0,G106/$D$14,0)</f>
        <v>0.84</v>
      </c>
      <c r="I106" s="20"/>
    </row>
    <row r="107" spans="2:9" ht="13.5">
      <c r="B107" s="24">
        <v>89</v>
      </c>
      <c r="C107" s="14">
        <f>$D$15*(EXP(-(B107-$D$7)*(B107-$D$7)/(2*$D$9*$D$9))/($D$9*SQRT(2*3.1415926)))</f>
        <v>0.8832558182969994</v>
      </c>
      <c r="D107" s="14">
        <f>$D$10*B107+$D$11</f>
        <v>0.8533333333333334</v>
      </c>
      <c r="E107" s="14">
        <f>-$D$10*B107+$D$12</f>
        <v>1.1466666666666667</v>
      </c>
      <c r="F107" s="14">
        <f>0.25*(1-B107/$D$9)</f>
        <v>-0.64</v>
      </c>
      <c r="G107" s="14">
        <f>IF(B107&lt;$D$7,IF(B107&lt;=$D$9,F107,D107),E107)</f>
        <v>0.8533333333333334</v>
      </c>
      <c r="H107" s="14">
        <f>IF(G107&gt;0,G107/$D$14,0)</f>
        <v>0.8533333333333334</v>
      </c>
      <c r="I107" s="20"/>
    </row>
    <row r="108" spans="2:9" ht="13.5">
      <c r="B108" s="24">
        <v>90</v>
      </c>
      <c r="C108" s="14">
        <f>$D$15*(EXP(-(B108-$D$7)*(B108-$D$7)/(2*$D$9*$D$9))/($D$9*SQRT(2*3.1415926)))</f>
        <v>0.8982198620593389</v>
      </c>
      <c r="D108" s="14">
        <f>$D$10*B108+$D$11</f>
        <v>0.8666666666666668</v>
      </c>
      <c r="E108" s="14">
        <f>-$D$10*B108+$D$12</f>
        <v>1.1333333333333333</v>
      </c>
      <c r="F108" s="14">
        <f>0.25*(1-B108/$D$9)</f>
        <v>-0.65</v>
      </c>
      <c r="G108" s="14">
        <f>IF(B108&lt;$D$7,IF(B108&lt;=$D$9,F108,D108),E108)</f>
        <v>0.8666666666666668</v>
      </c>
      <c r="H108" s="14">
        <f>IF(G108&gt;0,G108/$D$14,0)</f>
        <v>0.8666666666666668</v>
      </c>
      <c r="I108" s="20"/>
    </row>
    <row r="109" spans="2:9" ht="13.5">
      <c r="B109" s="24">
        <v>91</v>
      </c>
      <c r="C109" s="14">
        <f>$D$15*(EXP(-(B109-$D$7)*(B109-$D$7)/(2*$D$9*$D$9))/($D$9*SQRT(2*3.1415926)))</f>
        <v>0.9119770940542489</v>
      </c>
      <c r="D109" s="14">
        <f>$D$10*B109+$D$11</f>
        <v>0.88</v>
      </c>
      <c r="E109" s="14">
        <f>-$D$10*B109+$D$12</f>
        <v>1.12</v>
      </c>
      <c r="F109" s="14">
        <f>0.25*(1-B109/$D$9)</f>
        <v>-0.66</v>
      </c>
      <c r="G109" s="14">
        <f>IF(B109&lt;$D$7,IF(B109&lt;=$D$9,F109,D109),E109)</f>
        <v>0.88</v>
      </c>
      <c r="H109" s="14">
        <f>IF(G109&gt;0,G109/$D$14,0)</f>
        <v>0.88</v>
      </c>
      <c r="I109" s="20"/>
    </row>
    <row r="110" spans="2:9" ht="13.5">
      <c r="B110" s="24">
        <v>92</v>
      </c>
      <c r="C110" s="14">
        <f>$D$15*(EXP(-(B110-$D$7)*(B110-$D$7)/(2*$D$9*$D$9))/($D$9*SQRT(2*3.1415926)))</f>
        <v>0.9244647058182526</v>
      </c>
      <c r="D110" s="14">
        <f>$D$10*B110+$D$11</f>
        <v>0.8933333333333334</v>
      </c>
      <c r="E110" s="14">
        <f>-$D$10*B110+$D$12</f>
        <v>1.1066666666666667</v>
      </c>
      <c r="F110" s="14">
        <f>0.25*(1-B110/$D$9)</f>
        <v>-0.67</v>
      </c>
      <c r="G110" s="14">
        <f>IF(B110&lt;$D$7,IF(B110&lt;=$D$9,F110,D110),E110)</f>
        <v>0.8933333333333334</v>
      </c>
      <c r="H110" s="14">
        <f>IF(G110&gt;0,G110/$D$14,0)</f>
        <v>0.8933333333333334</v>
      </c>
      <c r="I110" s="20"/>
    </row>
    <row r="111" spans="2:9" ht="13.5">
      <c r="B111" s="24">
        <v>93</v>
      </c>
      <c r="C111" s="14">
        <f>$D$15*(EXP(-(B111-$D$7)*(B111-$D$7)/(2*$D$9*$D$9))/($D$9*SQRT(2*3.1415926)))</f>
        <v>0.9356251107933841</v>
      </c>
      <c r="D111" s="14">
        <f>$D$10*B111+$D$11</f>
        <v>0.9066666666666666</v>
      </c>
      <c r="E111" s="14">
        <f>-$D$10*B111+$D$12</f>
        <v>1.0933333333333335</v>
      </c>
      <c r="F111" s="14">
        <f>0.25*(1-B111/$D$9)</f>
        <v>-0.68</v>
      </c>
      <c r="G111" s="14">
        <f>IF(B111&lt;$D$7,IF(B111&lt;=$D$9,F111,D111),E111)</f>
        <v>0.9066666666666666</v>
      </c>
      <c r="H111" s="14">
        <f>IF(G111&gt;0,G111/$D$14,0)</f>
        <v>0.9066666666666666</v>
      </c>
      <c r="I111" s="20"/>
    </row>
    <row r="112" spans="2:9" ht="13.5">
      <c r="B112" s="24">
        <v>94</v>
      </c>
      <c r="C112" s="14">
        <f>$D$15*(EXP(-(B112-$D$7)*(B112-$D$7)/(2*$D$9*$D$9))/($D$9*SQRT(2*3.1415926)))</f>
        <v>0.9454063864171401</v>
      </c>
      <c r="D112" s="14">
        <f>$D$10*B112+$D$11</f>
        <v>0.92</v>
      </c>
      <c r="E112" s="14">
        <f>-$D$10*B112+$D$12</f>
        <v>1.08</v>
      </c>
      <c r="F112" s="14">
        <f>0.25*(1-B112/$D$9)</f>
        <v>-0.69</v>
      </c>
      <c r="G112" s="14">
        <f>IF(B112&lt;$D$7,IF(B112&lt;=$D$9,F112,D112),E112)</f>
        <v>0.92</v>
      </c>
      <c r="H112" s="14">
        <f>IF(G112&gt;0,G112/$D$14,0)</f>
        <v>0.92</v>
      </c>
      <c r="I112" s="20"/>
    </row>
    <row r="113" spans="2:9" ht="13.5">
      <c r="B113" s="24">
        <v>95</v>
      </c>
      <c r="C113" s="14">
        <f>$D$15*(EXP(-(B113-$D$7)*(B113-$D$7)/(2*$D$9*$D$9))/($D$9*SQRT(2*3.1415926)))</f>
        <v>0.9537626763675378</v>
      </c>
      <c r="D113" s="14">
        <f>$D$10*B113+$D$11</f>
        <v>0.9333333333333335</v>
      </c>
      <c r="E113" s="14">
        <f>-$D$10*B113+$D$12</f>
        <v>1.0666666666666667</v>
      </c>
      <c r="F113" s="14">
        <f>0.25*(1-B113/$D$9)</f>
        <v>-0.7</v>
      </c>
      <c r="G113" s="14">
        <f>IF(B113&lt;$D$7,IF(B113&lt;=$D$9,F113,D113),E113)</f>
        <v>0.9333333333333335</v>
      </c>
      <c r="H113" s="14">
        <f>IF(G113&gt;0,G113/$D$14,0)</f>
        <v>0.9333333333333335</v>
      </c>
      <c r="I113" s="20"/>
    </row>
    <row r="114" spans="2:9" ht="13.5">
      <c r="B114" s="24">
        <v>96</v>
      </c>
      <c r="C114" s="14">
        <f>$D$15*(EXP(-(B114-$D$7)*(B114-$D$7)/(2*$D$9*$D$9))/($D$9*SQRT(2*3.1415926)))</f>
        <v>0.960654548604575</v>
      </c>
      <c r="D114" s="14">
        <f>$D$10*B114+$D$11</f>
        <v>0.9466666666666667</v>
      </c>
      <c r="E114" s="14">
        <f>-$D$10*B114+$D$12</f>
        <v>1.0533333333333335</v>
      </c>
      <c r="F114" s="14">
        <f>0.25*(1-B114/$D$9)</f>
        <v>-0.71</v>
      </c>
      <c r="G114" s="14">
        <f>IF(B114&lt;$D$7,IF(B114&lt;=$D$9,F114,D114),E114)</f>
        <v>0.9466666666666667</v>
      </c>
      <c r="H114" s="14">
        <f>IF(G114&gt;0,G114/$D$14,0)</f>
        <v>0.9466666666666667</v>
      </c>
      <c r="I114" s="20"/>
    </row>
    <row r="115" spans="2:9" ht="13.5">
      <c r="B115" s="24">
        <v>97</v>
      </c>
      <c r="C115" s="14">
        <f>$D$15*(EXP(-(B115-$D$7)*(B115-$D$7)/(2*$D$9*$D$9))/($D$9*SQRT(2*3.1415926)))</f>
        <v>0.9660493052972099</v>
      </c>
      <c r="D115" s="14">
        <f>$D$10*B115+$D$11</f>
        <v>0.9600000000000001</v>
      </c>
      <c r="E115" s="14">
        <f>-$D$10*B115+$D$12</f>
        <v>1.04</v>
      </c>
      <c r="F115" s="14">
        <f>0.25*(1-B115/$D$9)</f>
        <v>-0.72</v>
      </c>
      <c r="G115" s="14">
        <f>IF(B115&lt;$D$7,IF(B115&lt;=$D$9,F115,D115),E115)</f>
        <v>0.9600000000000001</v>
      </c>
      <c r="H115" s="14">
        <f>IF(G115&gt;0,G115/$D$14,0)</f>
        <v>0.9600000000000001</v>
      </c>
      <c r="I115" s="20"/>
    </row>
    <row r="116" spans="2:9" ht="13.5">
      <c r="B116" s="24">
        <v>98</v>
      </c>
      <c r="C116" s="14">
        <f>$D$15*(EXP(-(B116-$D$7)*(B116-$D$7)/(2*$D$9*$D$9))/($D$9*SQRT(2*3.1415926)))</f>
        <v>0.9699212412276798</v>
      </c>
      <c r="D116" s="14">
        <f>$D$10*B116+$D$11</f>
        <v>0.9733333333333333</v>
      </c>
      <c r="E116" s="14">
        <f>-$D$10*B116+$D$12</f>
        <v>1.0266666666666668</v>
      </c>
      <c r="F116" s="14">
        <f>0.25*(1-B116/$D$9)</f>
        <v>-0.73</v>
      </c>
      <c r="G116" s="14">
        <f>IF(B116&lt;$D$7,IF(B116&lt;=$D$9,F116,D116),E116)</f>
        <v>0.9733333333333333</v>
      </c>
      <c r="H116" s="14">
        <f>IF(G116&gt;0,G116/$D$14,0)</f>
        <v>0.9733333333333333</v>
      </c>
      <c r="I116" s="20"/>
    </row>
    <row r="117" spans="2:9" ht="13.5">
      <c r="B117" s="24">
        <v>99</v>
      </c>
      <c r="C117" s="14">
        <f>$D$15*(EXP(-(B117-$D$7)*(B117-$D$7)/(2*$D$9*$D$9))/($D$9*SQRT(2*3.1415926)))</f>
        <v>0.972251847815841</v>
      </c>
      <c r="D117" s="14">
        <f>$D$10*B117+$D$11</f>
        <v>0.9866666666666667</v>
      </c>
      <c r="E117" s="14">
        <f>-$D$10*B117+$D$12</f>
        <v>1.0133333333333334</v>
      </c>
      <c r="F117" s="14">
        <f>0.25*(1-B117/$D$9)</f>
        <v>-0.74</v>
      </c>
      <c r="G117" s="14">
        <f>IF(B117&lt;$D$7,IF(B117&lt;=$D$9,F117,D117),E117)</f>
        <v>0.9866666666666667</v>
      </c>
      <c r="H117" s="14">
        <f>IF(G117&gt;0,G117/$D$14,0)</f>
        <v>0.9866666666666667</v>
      </c>
      <c r="I117" s="20"/>
    </row>
    <row r="118" spans="2:9" ht="13.5">
      <c r="B118" s="24">
        <v>100</v>
      </c>
      <c r="C118" s="14">
        <f>$D$15*(EXP(-(B118-$D$7)*(B118-$D$7)/(2*$D$9*$D$9))/($D$9*SQRT(2*3.1415926)))</f>
        <v>0.9730299604976671</v>
      </c>
      <c r="D118" s="14">
        <f>$D$10*B118+$D$11</f>
        <v>1</v>
      </c>
      <c r="E118" s="14">
        <f>-$D$10*B118+$D$12</f>
        <v>1</v>
      </c>
      <c r="F118" s="14">
        <f>0.25*(1-B118/$D$9)</f>
        <v>-0.75</v>
      </c>
      <c r="G118" s="14">
        <f>IF(B118&lt;$D$7,IF(B118&lt;=$D$9,F118,D118),E118)</f>
        <v>1</v>
      </c>
      <c r="H118" s="14">
        <f>IF(G118&gt;0,G118/$D$14,0)</f>
        <v>1</v>
      </c>
      <c r="I118" s="20"/>
    </row>
    <row r="119" spans="2:8" ht="13.5">
      <c r="B119" s="24">
        <v>101</v>
      </c>
      <c r="C119" s="14">
        <f>$D$15*(EXP(-(B119-$D$7)*(B119-$D$7)/(2*$D$9*$D$9))/($D$9*SQRT(2*3.1415926)))</f>
        <v>0.972251847815841</v>
      </c>
      <c r="D119" s="14">
        <f>$D$10*B119+$D$11</f>
        <v>1.0133333333333332</v>
      </c>
      <c r="E119" s="14">
        <f>-$D$10*B119+$D$12</f>
        <v>0.9866666666666668</v>
      </c>
      <c r="F119" s="14">
        <f>0.25*(1-B119/$D$9)</f>
        <v>-0.76</v>
      </c>
      <c r="G119" s="14">
        <f>IF(B119&lt;$D$7,IF(B119&lt;=$D$9,F119,D119),E119)</f>
        <v>0.9866666666666668</v>
      </c>
      <c r="H119" s="14">
        <f>IF(G119&gt;0,G119/$D$14,0)</f>
        <v>0.9866666666666668</v>
      </c>
    </row>
    <row r="120" spans="2:8" ht="13.5">
      <c r="B120" s="24">
        <v>102</v>
      </c>
      <c r="C120" s="14">
        <f>$D$15*(EXP(-(B120-$D$7)*(B120-$D$7)/(2*$D$9*$D$9))/($D$9*SQRT(2*3.1415926)))</f>
        <v>0.9699212412276798</v>
      </c>
      <c r="D120" s="14">
        <f>$D$10*B120+$D$11</f>
        <v>1.0266666666666668</v>
      </c>
      <c r="E120" s="14">
        <f>-$D$10*B120+$D$12</f>
        <v>0.9733333333333334</v>
      </c>
      <c r="F120" s="14">
        <f>0.25*(1-B120/$D$9)</f>
        <v>-0.77</v>
      </c>
      <c r="G120" s="14">
        <f>IF(B120&lt;$D$7,IF(B120&lt;=$D$9,F120,D120),E120)</f>
        <v>0.9733333333333334</v>
      </c>
      <c r="H120" s="14">
        <f>IF(G120&gt;0,G120/$D$14,0)</f>
        <v>0.9733333333333334</v>
      </c>
    </row>
    <row r="121" spans="2:8" ht="13.5">
      <c r="B121" s="24">
        <v>103</v>
      </c>
      <c r="C121" s="14">
        <f>$D$15*(EXP(-(B121-$D$7)*(B121-$D$7)/(2*$D$9*$D$9))/($D$9*SQRT(2*3.1415926)))</f>
        <v>0.9660493052972099</v>
      </c>
      <c r="D121" s="14">
        <f>$D$10*B121+$D$11</f>
        <v>1.04</v>
      </c>
      <c r="E121" s="14">
        <f>-$D$10*B121+$D$12</f>
        <v>0.96</v>
      </c>
      <c r="F121" s="14">
        <f>0.25*(1-B121/$D$9)</f>
        <v>-0.78</v>
      </c>
      <c r="G121" s="14">
        <f>IF(B121&lt;$D$7,IF(B121&lt;=$D$9,F121,D121),E121)</f>
        <v>0.96</v>
      </c>
      <c r="H121" s="14">
        <f>IF(G121&gt;0,G121/$D$14,0)</f>
        <v>0.96</v>
      </c>
    </row>
    <row r="122" spans="2:8" ht="13.5">
      <c r="B122" s="24">
        <v>104</v>
      </c>
      <c r="C122" s="14">
        <f>$D$15*(EXP(-(B122-$D$7)*(B122-$D$7)/(2*$D$9*$D$9))/($D$9*SQRT(2*3.1415926)))</f>
        <v>0.960654548604575</v>
      </c>
      <c r="D122" s="14">
        <f>$D$10*B122+$D$11</f>
        <v>1.0533333333333332</v>
      </c>
      <c r="E122" s="14">
        <f>-$D$10*B122+$D$12</f>
        <v>0.9466666666666668</v>
      </c>
      <c r="F122" s="14">
        <f>0.25*(1-B122/$D$9)</f>
        <v>-0.79</v>
      </c>
      <c r="G122" s="14">
        <f>IF(B122&lt;$D$7,IF(B122&lt;=$D$9,F122,D122),E122)</f>
        <v>0.9466666666666668</v>
      </c>
      <c r="H122" s="14">
        <f>IF(G122&gt;0,G122/$D$14,0)</f>
        <v>0.9466666666666668</v>
      </c>
    </row>
    <row r="123" spans="2:8" ht="13.5">
      <c r="B123" s="24">
        <v>105</v>
      </c>
      <c r="C123" s="14">
        <f>$D$15*(EXP(-(B123-$D$7)*(B123-$D$7)/(2*$D$9*$D$9))/($D$9*SQRT(2*3.1415926)))</f>
        <v>0.9537626763675378</v>
      </c>
      <c r="D123" s="14">
        <f>$D$10*B123+$D$11</f>
        <v>1.0666666666666669</v>
      </c>
      <c r="E123" s="14">
        <f>-$D$10*B123+$D$12</f>
        <v>0.9333333333333333</v>
      </c>
      <c r="F123" s="14">
        <f>0.25*(1-B123/$D$9)</f>
        <v>-0.8</v>
      </c>
      <c r="G123" s="14">
        <f>IF(B123&lt;$D$7,IF(B123&lt;=$D$9,F123,D123),E123)</f>
        <v>0.9333333333333333</v>
      </c>
      <c r="H123" s="14">
        <f>IF(G123&gt;0,G123/$D$14,0)</f>
        <v>0.9333333333333333</v>
      </c>
    </row>
    <row r="124" spans="2:8" ht="13.5">
      <c r="B124" s="24">
        <v>106</v>
      </c>
      <c r="C124" s="14">
        <f>$D$15*(EXP(-(B124-$D$7)*(B124-$D$7)/(2*$D$9*$D$9))/($D$9*SQRT(2*3.1415926)))</f>
        <v>0.9454063864171401</v>
      </c>
      <c r="D124" s="14">
        <f>$D$10*B124+$D$11</f>
        <v>1.08</v>
      </c>
      <c r="E124" s="14">
        <f>-$D$10*B124+$D$12</f>
        <v>0.9200000000000002</v>
      </c>
      <c r="F124" s="14">
        <f>0.25*(1-B124/$D$9)</f>
        <v>-0.81</v>
      </c>
      <c r="G124" s="14">
        <f>IF(B124&lt;$D$7,IF(B124&lt;=$D$9,F124,D124),E124)</f>
        <v>0.9200000000000002</v>
      </c>
      <c r="H124" s="14">
        <f>IF(G124&gt;0,G124/$D$14,0)</f>
        <v>0.9200000000000002</v>
      </c>
    </row>
    <row r="125" spans="2:8" ht="13.5">
      <c r="B125" s="24">
        <v>107</v>
      </c>
      <c r="C125" s="14">
        <f>$D$15*(EXP(-(B125-$D$7)*(B125-$D$7)/(2*$D$9*$D$9))/($D$9*SQRT(2*3.1415926)))</f>
        <v>0.9356251107933841</v>
      </c>
      <c r="D125" s="14">
        <f>$D$10*B125+$D$11</f>
        <v>1.0933333333333333</v>
      </c>
      <c r="E125" s="14">
        <f>-$D$10*B125+$D$12</f>
        <v>0.9066666666666667</v>
      </c>
      <c r="F125" s="14">
        <f>0.25*(1-B125/$D$9)</f>
        <v>-0.8200000000000001</v>
      </c>
      <c r="G125" s="14">
        <f>IF(B125&lt;$D$7,IF(B125&lt;=$D$9,F125,D125),E125)</f>
        <v>0.9066666666666667</v>
      </c>
      <c r="H125" s="14">
        <f>IF(G125&gt;0,G125/$D$14,0)</f>
        <v>0.9066666666666667</v>
      </c>
    </row>
    <row r="126" spans="2:8" ht="13.5">
      <c r="B126" s="24">
        <v>108</v>
      </c>
      <c r="C126" s="14">
        <f>$D$15*(EXP(-(B126-$D$7)*(B126-$D$7)/(2*$D$9*$D$9))/($D$9*SQRT(2*3.1415926)))</f>
        <v>0.9244647058182526</v>
      </c>
      <c r="D126" s="14">
        <f>$D$10*B126+$D$11</f>
        <v>1.106666666666667</v>
      </c>
      <c r="E126" s="14">
        <f>-$D$10*B126+$D$12</f>
        <v>0.8933333333333333</v>
      </c>
      <c r="F126" s="14">
        <f>0.25*(1-B126/$D$9)</f>
        <v>-0.8300000000000001</v>
      </c>
      <c r="G126" s="14">
        <f>IF(B126&lt;$D$7,IF(B126&lt;=$D$9,F126,D126),E126)</f>
        <v>0.8933333333333333</v>
      </c>
      <c r="H126" s="14">
        <f>IF(G126&gt;0,G126/$D$14,0)</f>
        <v>0.8933333333333333</v>
      </c>
    </row>
    <row r="127" spans="2:8" ht="13.5">
      <c r="B127" s="24">
        <v>109</v>
      </c>
      <c r="C127" s="14">
        <f>$D$15*(EXP(-(B127-$D$7)*(B127-$D$7)/(2*$D$9*$D$9))/($D$9*SQRT(2*3.1415926)))</f>
        <v>0.9119770940542489</v>
      </c>
      <c r="D127" s="14">
        <f>$D$10*B127+$D$11</f>
        <v>1.12</v>
      </c>
      <c r="E127" s="14">
        <f>-$D$10*B127+$D$12</f>
        <v>0.8800000000000001</v>
      </c>
      <c r="F127" s="14">
        <f>0.25*(1-B127/$D$9)</f>
        <v>-0.8400000000000001</v>
      </c>
      <c r="G127" s="14">
        <f>IF(B127&lt;$D$7,IF(B127&lt;=$D$9,F127,D127),E127)</f>
        <v>0.8800000000000001</v>
      </c>
      <c r="H127" s="14">
        <f>IF(G127&gt;0,G127/$D$14,0)</f>
        <v>0.8800000000000001</v>
      </c>
    </row>
    <row r="128" spans="2:8" ht="13.5">
      <c r="B128" s="24">
        <v>110</v>
      </c>
      <c r="C128" s="14">
        <f>$D$15*(EXP(-(B128-$D$7)*(B128-$D$7)/(2*$D$9*$D$9))/($D$9*SQRT(2*3.1415926)))</f>
        <v>0.8982198620593389</v>
      </c>
      <c r="D128" s="14">
        <f>$D$10*B128+$D$11</f>
        <v>1.1333333333333333</v>
      </c>
      <c r="E128" s="14">
        <f>-$D$10*B128+$D$12</f>
        <v>0.8666666666666667</v>
      </c>
      <c r="F128" s="14">
        <f>0.25*(1-B128/$D$9)</f>
        <v>-0.8500000000000001</v>
      </c>
      <c r="G128" s="14">
        <f>IF(B128&lt;$D$7,IF(B128&lt;=$D$9,F128,D128),E128)</f>
        <v>0.8666666666666667</v>
      </c>
      <c r="H128" s="14">
        <f>IF(G128&gt;0,G128/$D$14,0)</f>
        <v>0.8666666666666667</v>
      </c>
    </row>
    <row r="129" spans="2:8" ht="13.5">
      <c r="B129" s="24">
        <v>111</v>
      </c>
      <c r="C129" s="14">
        <f>$D$15*(EXP(-(B129-$D$7)*(B129-$D$7)/(2*$D$9*$D$9))/($D$9*SQRT(2*3.1415926)))</f>
        <v>0.8832558182969994</v>
      </c>
      <c r="D129" s="14">
        <f>$D$10*B129+$D$11</f>
        <v>1.146666666666667</v>
      </c>
      <c r="E129" s="14">
        <f>-$D$10*B129+$D$12</f>
        <v>0.8533333333333333</v>
      </c>
      <c r="F129" s="14">
        <f>0.25*(1-B129/$D$9)</f>
        <v>-0.8600000000000001</v>
      </c>
      <c r="G129" s="14">
        <f>IF(B129&lt;$D$7,IF(B129&lt;=$D$9,F129,D129),E129)</f>
        <v>0.8533333333333333</v>
      </c>
      <c r="H129" s="14">
        <f>IF(G129&gt;0,G129/$D$14,0)</f>
        <v>0.8533333333333333</v>
      </c>
    </row>
    <row r="130" spans="2:8" ht="13.5">
      <c r="B130" s="24">
        <v>112</v>
      </c>
      <c r="C130" s="14">
        <f>$D$15*(EXP(-(B130-$D$7)*(B130-$D$7)/(2*$D$9*$D$9))/($D$9*SQRT(2*3.1415926)))</f>
        <v>0.867152515947226</v>
      </c>
      <c r="D130" s="14">
        <f>$D$10*B130+$D$11</f>
        <v>1.1600000000000001</v>
      </c>
      <c r="E130" s="14">
        <f>-$D$10*B130+$D$12</f>
        <v>0.8400000000000001</v>
      </c>
      <c r="F130" s="14">
        <f>0.25*(1-B130/$D$9)</f>
        <v>-0.8700000000000001</v>
      </c>
      <c r="G130" s="14">
        <f>IF(B130&lt;$D$7,IF(B130&lt;=$D$9,F130,D130),E130)</f>
        <v>0.8400000000000001</v>
      </c>
      <c r="H130" s="14">
        <f>IF(G130&gt;0,G130/$D$14,0)</f>
        <v>0.8400000000000001</v>
      </c>
    </row>
    <row r="131" spans="2:8" ht="13.5">
      <c r="B131" s="24">
        <v>113</v>
      </c>
      <c r="C131" s="14">
        <f>$D$15*(EXP(-(B131-$D$7)*(B131-$D$7)/(2*$D$9*$D$9))/($D$9*SQRT(2*3.1415926)))</f>
        <v>0.8499817456860859</v>
      </c>
      <c r="D131" s="14">
        <f>$D$10*B131+$D$11</f>
        <v>1.1733333333333333</v>
      </c>
      <c r="E131" s="14">
        <f>-$D$10*B131+$D$12</f>
        <v>0.8266666666666667</v>
      </c>
      <c r="F131" s="14">
        <f>0.25*(1-B131/$D$9)</f>
        <v>-0.8799999999999999</v>
      </c>
      <c r="G131" s="14">
        <f>IF(B131&lt;$D$7,IF(B131&lt;=$D$9,F131,D131),E131)</f>
        <v>0.8266666666666667</v>
      </c>
      <c r="H131" s="14">
        <f>IF(G131&gt;0,G131/$D$14,0)</f>
        <v>0.8266666666666667</v>
      </c>
    </row>
    <row r="132" spans="2:8" ht="13.5">
      <c r="B132" s="24">
        <v>114</v>
      </c>
      <c r="C132" s="14">
        <f>$D$15*(EXP(-(B132-$D$7)*(B132-$D$7)/(2*$D$9*$D$9))/($D$9*SQRT(2*3.1415926)))</f>
        <v>0.8318190037540476</v>
      </c>
      <c r="D132" s="14">
        <f>$D$10*B132+$D$11</f>
        <v>1.1866666666666665</v>
      </c>
      <c r="E132" s="14">
        <f>-$D$10*B132+$D$12</f>
        <v>0.8133333333333335</v>
      </c>
      <c r="F132" s="14">
        <f>0.25*(1-B132/$D$9)</f>
        <v>-0.8899999999999999</v>
      </c>
      <c r="G132" s="14">
        <f>IF(B132&lt;$D$7,IF(B132&lt;=$D$9,F132,D132),E132)</f>
        <v>0.8133333333333335</v>
      </c>
      <c r="H132" s="14">
        <f>IF(G132&gt;0,G132/$D$14,0)</f>
        <v>0.8133333333333335</v>
      </c>
    </row>
    <row r="133" spans="2:8" ht="13.5">
      <c r="B133" s="24">
        <v>115</v>
      </c>
      <c r="C133" s="14">
        <f>$D$15*(EXP(-(B133-$D$7)*(B133-$D$7)/(2*$D$9*$D$9))/($D$9*SQRT(2*3.1415926)))</f>
        <v>0.812742940814388</v>
      </c>
      <c r="D133" s="14">
        <f>$D$10*B133+$D$11</f>
        <v>1.2000000000000002</v>
      </c>
      <c r="E133" s="14">
        <f>-$D$10*B133+$D$12</f>
        <v>0.8</v>
      </c>
      <c r="F133" s="14">
        <f>0.25*(1-B133/$D$9)</f>
        <v>-0.8999999999999999</v>
      </c>
      <c r="G133" s="14">
        <f>IF(B133&lt;$D$7,IF(B133&lt;=$D$9,F133,D133),E133)</f>
        <v>0.8</v>
      </c>
      <c r="H133" s="14">
        <f>IF(G133&gt;0,G133/$D$14,0)</f>
        <v>0.8</v>
      </c>
    </row>
    <row r="134" spans="2:8" ht="13.5">
      <c r="B134" s="24">
        <v>116</v>
      </c>
      <c r="C134" s="14">
        <f>$D$15*(EXP(-(B134-$D$7)*(B134-$D$7)/(2*$D$9*$D$9))/($D$9*SQRT(2*3.1415926)))</f>
        <v>0.7928347972111325</v>
      </c>
      <c r="D134" s="14">
        <f>$D$10*B134+$D$11</f>
        <v>1.2133333333333334</v>
      </c>
      <c r="E134" s="14">
        <f>-$D$10*B134+$D$12</f>
        <v>0.7866666666666666</v>
      </c>
      <c r="F134" s="14">
        <f>0.25*(1-B134/$D$9)</f>
        <v>-0.9099999999999999</v>
      </c>
      <c r="G134" s="14">
        <f>IF(B134&lt;$D$7,IF(B134&lt;=$D$9,F134,D134),E134)</f>
        <v>0.7866666666666666</v>
      </c>
      <c r="H134" s="14">
        <f>IF(G134&gt;0,G134/$D$14,0)</f>
        <v>0.7866666666666666</v>
      </c>
    </row>
    <row r="135" spans="2:8" ht="13.5">
      <c r="B135" s="24">
        <v>117</v>
      </c>
      <c r="C135" s="14">
        <f>$D$15*(EXP(-(B135-$D$7)*(B135-$D$7)/(2*$D$9*$D$9))/($D$9*SQRT(2*3.1415926)))</f>
        <v>0.7721778302710712</v>
      </c>
      <c r="D135" s="14">
        <f>$D$10*B135+$D$11</f>
        <v>1.2266666666666666</v>
      </c>
      <c r="E135" s="14">
        <f>-$D$10*B135+$D$12</f>
        <v>0.7733333333333334</v>
      </c>
      <c r="F135" s="14">
        <f>0.25*(1-B135/$D$9)</f>
        <v>-0.9199999999999999</v>
      </c>
      <c r="G135" s="14">
        <f>IF(B135&lt;$D$7,IF(B135&lt;=$D$9,F135,D135),E135)</f>
        <v>0.7733333333333334</v>
      </c>
      <c r="H135" s="14">
        <f>IF(G135&gt;0,G135/$D$14,0)</f>
        <v>0.7733333333333334</v>
      </c>
    </row>
    <row r="136" spans="2:8" ht="13.5">
      <c r="B136" s="24">
        <v>118</v>
      </c>
      <c r="C136" s="14">
        <f>$D$15*(EXP(-(B136-$D$7)*(B136-$D$7)/(2*$D$9*$D$9))/($D$9*SQRT(2*3.1415926)))</f>
        <v>0.7508567392574174</v>
      </c>
      <c r="D136" s="14">
        <f>$D$10*B136+$D$11</f>
        <v>1.2400000000000002</v>
      </c>
      <c r="E136" s="14">
        <f>-$D$10*B136+$D$12</f>
        <v>0.76</v>
      </c>
      <c r="F136" s="14">
        <f>0.25*(1-B136/$D$9)</f>
        <v>-0.9299999999999999</v>
      </c>
      <c r="G136" s="14">
        <f>IF(B136&lt;$D$7,IF(B136&lt;=$D$9,F136,D136),E136)</f>
        <v>0.76</v>
      </c>
      <c r="H136" s="14">
        <f>IF(G136&gt;0,G136/$D$14,0)</f>
        <v>0.76</v>
      </c>
    </row>
    <row r="137" spans="2:8" ht="13.5">
      <c r="B137" s="24">
        <v>119</v>
      </c>
      <c r="C137" s="14">
        <f>$D$15*(EXP(-(B137-$D$7)*(B137-$D$7)/(2*$D$9*$D$9))/($D$9*SQRT(2*3.1415926)))</f>
        <v>0.728957093475755</v>
      </c>
      <c r="D137" s="14">
        <f>$D$10*B137+$D$11</f>
        <v>1.2533333333333334</v>
      </c>
      <c r="E137" s="14">
        <f>-$D$10*B137+$D$12</f>
        <v>0.7466666666666668</v>
      </c>
      <c r="F137" s="14">
        <f>0.25*(1-B137/$D$9)</f>
        <v>-0.94</v>
      </c>
      <c r="G137" s="14">
        <f>IF(B137&lt;$D$7,IF(B137&lt;=$D$9,F137,D137),E137)</f>
        <v>0.7466666666666668</v>
      </c>
      <c r="H137" s="14">
        <f>IF(G137&gt;0,G137/$D$14,0)</f>
        <v>0.7466666666666668</v>
      </c>
    </row>
    <row r="138" spans="2:8" ht="13.5">
      <c r="B138" s="24">
        <v>120</v>
      </c>
      <c r="C138" s="14">
        <f>$D$15*(EXP(-(B138-$D$7)*(B138-$D$7)/(2*$D$9*$D$9))/($D$9*SQRT(2*3.1415926)))</f>
        <v>0.7065647688592325</v>
      </c>
      <c r="D138" s="14">
        <f>$D$10*B138+$D$11</f>
        <v>1.2666666666666666</v>
      </c>
      <c r="E138" s="14">
        <f>-$D$10*B138+$D$12</f>
        <v>0.7333333333333334</v>
      </c>
      <c r="F138" s="14">
        <f>0.25*(1-B138/$D$9)</f>
        <v>-0.95</v>
      </c>
      <c r="G138" s="14">
        <f>IF(B138&lt;$D$7,IF(B138&lt;=$D$9,F138,D138),E138)</f>
        <v>0.7333333333333334</v>
      </c>
      <c r="H138" s="14">
        <f>IF(G138&gt;0,G138/$D$14,0)</f>
        <v>0.7333333333333334</v>
      </c>
    </row>
    <row r="139" spans="2:8" ht="13.5">
      <c r="B139" s="24">
        <v>121</v>
      </c>
      <c r="C139" s="14">
        <f>$D$15*(EXP(-(B139-$D$7)*(B139-$D$7)/(2*$D$9*$D$9))/($D$9*SQRT(2*3.1415926)))</f>
        <v>0.6837653981236474</v>
      </c>
      <c r="D139" s="14">
        <f>$D$10*B139+$D$11</f>
        <v>1.2800000000000002</v>
      </c>
      <c r="E139" s="14">
        <f>-$D$10*B139+$D$12</f>
        <v>0.72</v>
      </c>
      <c r="F139" s="14">
        <f>0.25*(1-B139/$D$9)</f>
        <v>-0.96</v>
      </c>
      <c r="G139" s="14">
        <f>IF(B139&lt;$D$7,IF(B139&lt;=$D$9,F139,D139),E139)</f>
        <v>0.72</v>
      </c>
      <c r="H139" s="14">
        <f>IF(G139&gt;0,G139/$D$14,0)</f>
        <v>0.72</v>
      </c>
    </row>
    <row r="140" spans="2:8" ht="13.5">
      <c r="B140" s="24">
        <v>122</v>
      </c>
      <c r="C140" s="14">
        <f>$D$15*(EXP(-(B140-$D$7)*(B140-$D$7)/(2*$D$9*$D$9))/($D$9*SQRT(2*3.1415926)))</f>
        <v>0.6606438392891674</v>
      </c>
      <c r="D140" s="14">
        <f>$D$10*B140+$D$11</f>
        <v>1.2933333333333334</v>
      </c>
      <c r="E140" s="14">
        <f>-$D$10*B140+$D$12</f>
        <v>0.7066666666666668</v>
      </c>
      <c r="F140" s="14">
        <f>0.25*(1-B140/$D$9)</f>
        <v>-0.97</v>
      </c>
      <c r="G140" s="14">
        <f>IF(B140&lt;$D$7,IF(B140&lt;=$D$9,F140,D140),E140)</f>
        <v>0.7066666666666668</v>
      </c>
      <c r="H140" s="14">
        <f>IF(G140&gt;0,G140/$D$14,0)</f>
        <v>0.7066666666666668</v>
      </c>
    </row>
    <row r="141" spans="2:8" ht="13.5">
      <c r="B141" s="24">
        <v>123</v>
      </c>
      <c r="C141" s="14">
        <f>$D$15*(EXP(-(B141-$D$7)*(B141-$D$7)/(2*$D$9*$D$9))/($D$9*SQRT(2*3.1415926)))</f>
        <v>0.6372836670197196</v>
      </c>
      <c r="D141" s="14">
        <f>$D$10*B141+$D$11</f>
        <v>1.3066666666666666</v>
      </c>
      <c r="E141" s="14">
        <f>-$D$10*B141+$D$12</f>
        <v>0.6933333333333334</v>
      </c>
      <c r="F141" s="14">
        <f>0.25*(1-B141/$D$9)</f>
        <v>-0.98</v>
      </c>
      <c r="G141" s="14">
        <f>IF(B141&lt;$D$7,IF(B141&lt;=$D$9,F141,D141),E141)</f>
        <v>0.6933333333333334</v>
      </c>
      <c r="H141" s="14">
        <f>IF(G141&gt;0,G141/$D$14,0)</f>
        <v>0.6933333333333334</v>
      </c>
    </row>
    <row r="142" spans="2:8" ht="13.5">
      <c r="B142" s="24">
        <v>124</v>
      </c>
      <c r="C142" s="14">
        <f>$D$15*(EXP(-(B142-$D$7)*(B142-$D$7)/(2*$D$9*$D$9))/($D$9*SQRT(2*3.1415926)))</f>
        <v>0.6137666908400292</v>
      </c>
      <c r="D142" s="14">
        <f>$D$10*B142+$D$11</f>
        <v>1.3200000000000003</v>
      </c>
      <c r="E142" s="14">
        <f>-$D$10*B142+$D$12</f>
        <v>0.6799999999999999</v>
      </c>
      <c r="F142" s="14">
        <f>0.25*(1-B142/$D$9)</f>
        <v>-0.99</v>
      </c>
      <c r="G142" s="14">
        <f>IF(B142&lt;$D$7,IF(B142&lt;=$D$9,F142,D142),E142)</f>
        <v>0.6799999999999999</v>
      </c>
      <c r="H142" s="14">
        <f>IF(G142&gt;0,G142/$D$14,0)</f>
        <v>0.6799999999999999</v>
      </c>
    </row>
    <row r="143" spans="2:8" ht="13.5">
      <c r="B143" s="24">
        <v>125</v>
      </c>
      <c r="C143" s="14">
        <f>$D$15*(EXP(-(B143-$D$7)*(B143-$D$7)/(2*$D$9*$D$9))/($D$9*SQRT(2*3.1415926)))</f>
        <v>0.5901725038608077</v>
      </c>
      <c r="D143" s="14">
        <f>$D$10*B143+$D$11</f>
        <v>1.3333333333333335</v>
      </c>
      <c r="E143" s="14">
        <f>-$D$10*B143+$D$12</f>
        <v>0.6666666666666667</v>
      </c>
      <c r="F143" s="14">
        <f>0.25*(1-B143/$D$9)</f>
        <v>-1</v>
      </c>
      <c r="G143" s="14">
        <f>IF(B143&lt;$D$7,IF(B143&lt;=$D$9,F143,D143),E143)</f>
        <v>0.6666666666666667</v>
      </c>
      <c r="H143" s="14">
        <f>IF(G143&gt;0,G143/$D$14,0)</f>
        <v>0.6666666666666667</v>
      </c>
    </row>
    <row r="144" spans="2:8" ht="13.5">
      <c r="B144" s="24">
        <v>126</v>
      </c>
      <c r="C144" s="14">
        <f>$D$15*(EXP(-(B144-$D$7)*(B144-$D$7)/(2*$D$9*$D$9))/($D$9*SQRT(2*3.1415926)))</f>
        <v>0.5665780651820636</v>
      </c>
      <c r="D144" s="14">
        <f>$D$10*B144+$D$11</f>
        <v>1.3466666666666667</v>
      </c>
      <c r="E144" s="14">
        <f>-$D$10*B144+$D$12</f>
        <v>0.6533333333333333</v>
      </c>
      <c r="F144" s="14">
        <f>0.25*(1-B144/$D$9)</f>
        <v>-1.01</v>
      </c>
      <c r="G144" s="14">
        <f>IF(B144&lt;$D$7,IF(B144&lt;=$D$9,F144,D144),E144)</f>
        <v>0.6533333333333333</v>
      </c>
      <c r="H144" s="14">
        <f>IF(G144&gt;0,G144/$D$14,0)</f>
        <v>0.6533333333333333</v>
      </c>
    </row>
    <row r="145" spans="2:8" ht="13.5">
      <c r="B145" s="24">
        <v>127</v>
      </c>
      <c r="C145" s="14">
        <f>$D$15*(EXP(-(B145-$D$7)*(B145-$D$7)/(2*$D$9*$D$9))/($D$9*SQRT(2*3.1415926)))</f>
        <v>0.5430573186604652</v>
      </c>
      <c r="D145" s="14">
        <f>$D$10*B145+$D$11</f>
        <v>1.3599999999999999</v>
      </c>
      <c r="E145" s="14">
        <f>-$D$10*B145+$D$12</f>
        <v>0.6400000000000001</v>
      </c>
      <c r="F145" s="14">
        <f>0.25*(1-B145/$D$9)</f>
        <v>-1.02</v>
      </c>
      <c r="G145" s="14">
        <f>IF(B145&lt;$D$7,IF(B145&lt;=$D$9,F145,D145),E145)</f>
        <v>0.6400000000000001</v>
      </c>
      <c r="H145" s="14">
        <f>IF(G145&gt;0,G145/$D$14,0)</f>
        <v>0.6400000000000001</v>
      </c>
    </row>
    <row r="146" spans="2:8" ht="13.5">
      <c r="B146" s="24">
        <v>128</v>
      </c>
      <c r="C146" s="14">
        <f>$D$15*(EXP(-(B146-$D$7)*(B146-$D$7)/(2*$D$9*$D$9))/($D$9*SQRT(2*3.1415926)))</f>
        <v>0.5196808502268336</v>
      </c>
      <c r="D146" s="14">
        <f>$D$10*B146+$D$11</f>
        <v>1.3733333333333335</v>
      </c>
      <c r="E146" s="14">
        <f>-$D$10*B146+$D$12</f>
        <v>0.6266666666666667</v>
      </c>
      <c r="F146" s="14">
        <f>0.25*(1-B146/$D$9)</f>
        <v>-1.03</v>
      </c>
      <c r="G146" s="14">
        <f>IF(B146&lt;$D$7,IF(B146&lt;=$D$9,F146,D146),E146)</f>
        <v>0.6266666666666667</v>
      </c>
      <c r="H146" s="14">
        <f>IF(G146&gt;0,G146/$D$14,0)</f>
        <v>0.6266666666666667</v>
      </c>
    </row>
    <row r="147" spans="2:8" ht="13.5">
      <c r="B147" s="24">
        <v>129</v>
      </c>
      <c r="C147" s="14">
        <f>$D$15*(EXP(-(B147-$D$7)*(B147-$D$7)/(2*$D$9*$D$9))/($D$9*SQRT(2*3.1415926)))</f>
        <v>0.4965155854317956</v>
      </c>
      <c r="D147" s="14">
        <f>$D$10*B147+$D$11</f>
        <v>1.3866666666666667</v>
      </c>
      <c r="E147" s="14">
        <f>-$D$10*B147+$D$12</f>
        <v>0.6133333333333333</v>
      </c>
      <c r="F147" s="14">
        <f>0.25*(1-B147/$D$9)</f>
        <v>-1.04</v>
      </c>
      <c r="G147" s="14">
        <f>IF(B147&lt;$D$7,IF(B147&lt;=$D$9,F147,D147),E147)</f>
        <v>0.6133333333333333</v>
      </c>
      <c r="H147" s="14">
        <f>IF(G147&gt;0,G147/$D$14,0)</f>
        <v>0.6133333333333333</v>
      </c>
    </row>
    <row r="148" spans="2:8" ht="13.5">
      <c r="B148" s="24">
        <v>130</v>
      </c>
      <c r="C148" s="14">
        <f>$D$15*(EXP(-(B148-$D$7)*(B148-$D$7)/(2*$D$9*$D$9))/($D$9*SQRT(2*3.1415926)))</f>
        <v>0.4736245283888815</v>
      </c>
      <c r="D148" s="14">
        <f>$D$10*B148+$D$11</f>
        <v>1.4</v>
      </c>
      <c r="E148" s="14">
        <f>-$D$10*B148+$D$12</f>
        <v>0.6000000000000001</v>
      </c>
      <c r="F148" s="14">
        <f>0.25*(1-B148/$D$9)</f>
        <v>-1.05</v>
      </c>
      <c r="G148" s="14">
        <f>IF(B148&lt;$D$7,IF(B148&lt;=$D$9,F148,D148),E148)</f>
        <v>0.6000000000000001</v>
      </c>
      <c r="H148" s="14">
        <f>IF(G148&gt;0,G148/$D$14,0)</f>
        <v>0.6000000000000001</v>
      </c>
    </row>
    <row r="149" spans="2:8" ht="13.5">
      <c r="B149" s="24">
        <v>131</v>
      </c>
      <c r="C149" s="14">
        <f>$D$15*(EXP(-(B149-$D$7)*(B149-$D$7)/(2*$D$9*$D$9))/($D$9*SQRT(2*3.1415926)))</f>
        <v>0.45106654278207375</v>
      </c>
      <c r="D149" s="14">
        <f>$D$10*B149+$D$11</f>
        <v>1.4133333333333336</v>
      </c>
      <c r="E149" s="14">
        <f>-$D$10*B149+$D$12</f>
        <v>0.5866666666666667</v>
      </c>
      <c r="F149" s="14">
        <f>0.25*(1-B149/$D$9)</f>
        <v>-1.06</v>
      </c>
      <c r="G149" s="14">
        <f>IF(B149&lt;$D$7,IF(B149&lt;=$D$9,F149,D149),E149)</f>
        <v>0.5866666666666667</v>
      </c>
      <c r="H149" s="14">
        <f>IF(G149&gt;0,G149/$D$14,0)</f>
        <v>0.5866666666666667</v>
      </c>
    </row>
    <row r="150" spans="2:8" ht="13.5">
      <c r="B150" s="24">
        <v>132</v>
      </c>
      <c r="C150" s="14">
        <f>$D$15*(EXP(-(B150-$D$7)*(B150-$D$7)/(2*$D$9*$D$9))/($D$9*SQRT(2*3.1415926)))</f>
        <v>0.428896175115803</v>
      </c>
      <c r="D150" s="14">
        <f>$D$10*B150+$D$11</f>
        <v>1.4266666666666667</v>
      </c>
      <c r="E150" s="14">
        <f>-$D$10*B150+$D$12</f>
        <v>0.5733333333333335</v>
      </c>
      <c r="F150" s="14">
        <f>0.25*(1-B150/$D$9)</f>
        <v>-1.07</v>
      </c>
      <c r="G150" s="14">
        <f>IF(B150&lt;$D$7,IF(B150&lt;=$D$9,F150,D150),E150)</f>
        <v>0.5733333333333335</v>
      </c>
      <c r="H150" s="14">
        <f>IF(G150&gt;0,G150/$D$14,0)</f>
        <v>0.5733333333333335</v>
      </c>
    </row>
    <row r="151" spans="2:8" ht="13.5">
      <c r="B151" s="24">
        <v>133</v>
      </c>
      <c r="C151" s="14">
        <f>$D$15*(EXP(-(B151-$D$7)*(B151-$D$7)/(2*$D$9*$D$9))/($D$9*SQRT(2*3.1415926)))</f>
        <v>0.40716351991593486</v>
      </c>
      <c r="D151" s="14">
        <f>$D$10*B151+$D$11</f>
        <v>1.44</v>
      </c>
      <c r="E151" s="14">
        <f>-$D$10*B151+$D$12</f>
        <v>0.56</v>
      </c>
      <c r="F151" s="14">
        <f>0.25*(1-B151/$D$9)</f>
        <v>-1.08</v>
      </c>
      <c r="G151" s="14">
        <f>IF(B151&lt;$D$7,IF(B151&lt;=$D$9,F151,D151),E151)</f>
        <v>0.56</v>
      </c>
      <c r="H151" s="14">
        <f>IF(G151&gt;0,G151/$D$14,0)</f>
        <v>0.56</v>
      </c>
    </row>
    <row r="152" spans="2:8" ht="13.5">
      <c r="B152" s="24">
        <v>134</v>
      </c>
      <c r="C152" s="14">
        <f>$D$15*(EXP(-(B152-$D$7)*(B152-$D$7)/(2*$D$9*$D$9))/($D$9*SQRT(2*3.1415926)))</f>
        <v>0.38591412614608545</v>
      </c>
      <c r="D152" s="14">
        <f>$D$10*B152+$D$11</f>
        <v>1.4533333333333336</v>
      </c>
      <c r="E152" s="14">
        <f>-$D$10*B152+$D$12</f>
        <v>0.5466666666666666</v>
      </c>
      <c r="F152" s="14">
        <f>0.25*(1-B152/$D$9)</f>
        <v>-1.09</v>
      </c>
      <c r="G152" s="14">
        <f>IF(B152&lt;$D$7,IF(B152&lt;=$D$9,F152,D152),E152)</f>
        <v>0.5466666666666666</v>
      </c>
      <c r="H152" s="14">
        <f>IF(G152&gt;0,G152/$D$14,0)</f>
        <v>0.5466666666666666</v>
      </c>
    </row>
    <row r="153" spans="2:8" ht="13.5">
      <c r="B153" s="24">
        <v>135</v>
      </c>
      <c r="C153" s="14">
        <f>$D$15*(EXP(-(B153-$D$7)*(B153-$D$7)/(2*$D$9*$D$9))/($D$9*SQRT(2*3.1415926)))</f>
        <v>0.36518894368971333</v>
      </c>
      <c r="D153" s="14">
        <f>$D$10*B153+$D$11</f>
        <v>1.4666666666666668</v>
      </c>
      <c r="E153" s="14">
        <f>-$D$10*B153+$D$12</f>
        <v>0.5333333333333334</v>
      </c>
      <c r="F153" s="14">
        <f>0.25*(1-B153/$D$9)</f>
        <v>-1.1</v>
      </c>
      <c r="G153" s="14">
        <f>IF(B153&lt;$D$7,IF(B153&lt;=$D$9,F153,D153),E153)</f>
        <v>0.5333333333333334</v>
      </c>
      <c r="H153" s="14">
        <f>IF(G153&gt;0,G153/$D$14,0)</f>
        <v>0.5333333333333334</v>
      </c>
    </row>
    <row r="154" spans="2:8" ht="13.5">
      <c r="B154" s="24">
        <v>136</v>
      </c>
      <c r="C154" s="14">
        <f>$D$15*(EXP(-(B154-$D$7)*(B154-$D$7)/(2*$D$9*$D$9))/($D$9*SQRT(2*3.1415926)))</f>
        <v>0.3450243083691761</v>
      </c>
      <c r="D154" s="14">
        <f>$D$10*B154+$D$11</f>
        <v>1.48</v>
      </c>
      <c r="E154" s="14">
        <f>-$D$10*B154+$D$12</f>
        <v>0.52</v>
      </c>
      <c r="F154" s="14">
        <f>0.25*(1-B154/$D$9)</f>
        <v>-1.11</v>
      </c>
      <c r="G154" s="14">
        <f>IF(B154&lt;$D$7,IF(B154&lt;=$D$9,F154,D154),E154)</f>
        <v>0.52</v>
      </c>
      <c r="H154" s="14">
        <f>IF(G154&gt;0,G154/$D$14,0)</f>
        <v>0.52</v>
      </c>
    </row>
    <row r="155" spans="2:8" ht="13.5">
      <c r="B155" s="24">
        <v>137</v>
      </c>
      <c r="C155" s="14">
        <f>$D$15*(EXP(-(B155-$D$7)*(B155-$D$7)/(2*$D$9*$D$9))/($D$9*SQRT(2*3.1415926)))</f>
        <v>0.32545196363190915</v>
      </c>
      <c r="D155" s="14">
        <f>$D$10*B155+$D$11</f>
        <v>1.4933333333333336</v>
      </c>
      <c r="E155" s="14">
        <f>-$D$10*B155+$D$12</f>
        <v>0.5066666666666666</v>
      </c>
      <c r="F155" s="14">
        <f>0.25*(1-B155/$D$9)</f>
        <v>-1.12</v>
      </c>
      <c r="G155" s="14">
        <f>IF(B155&lt;$D$7,IF(B155&lt;=$D$9,F155,D155),E155)</f>
        <v>0.5066666666666666</v>
      </c>
      <c r="H155" s="14">
        <f>IF(G155&gt;0,G155/$D$14,0)</f>
        <v>0.5066666666666666</v>
      </c>
    </row>
    <row r="156" spans="2:8" ht="13.5">
      <c r="B156" s="24">
        <v>138</v>
      </c>
      <c r="C156" s="14">
        <f>$D$15*(EXP(-(B156-$D$7)*(B156-$D$7)/(2*$D$9*$D$9))/($D$9*SQRT(2*3.1415926)))</f>
        <v>0.30649911673388275</v>
      </c>
      <c r="D156" s="14">
        <f>$D$10*B156+$D$11</f>
        <v>1.5066666666666668</v>
      </c>
      <c r="E156" s="14">
        <f>-$D$10*B156+$D$12</f>
        <v>0.4933333333333334</v>
      </c>
      <c r="F156" s="14">
        <f>0.25*(1-B156/$D$9)</f>
        <v>-1.13</v>
      </c>
      <c r="G156" s="14">
        <f>IF(B156&lt;$D$7,IF(B156&lt;=$D$9,F156,D156),E156)</f>
        <v>0.4933333333333334</v>
      </c>
      <c r="H156" s="14">
        <f>IF(G156&gt;0,G156/$D$14,0)</f>
        <v>0.4933333333333334</v>
      </c>
    </row>
    <row r="157" spans="2:8" ht="13.5">
      <c r="B157" s="24">
        <v>139</v>
      </c>
      <c r="C157" s="14">
        <f>$D$15*(EXP(-(B157-$D$7)*(B157-$D$7)/(2*$D$9*$D$9))/($D$9*SQRT(2*3.1415926)))</f>
        <v>0.28818852699354963</v>
      </c>
      <c r="D157" s="14">
        <f>$D$10*B157+$D$11</f>
        <v>1.52</v>
      </c>
      <c r="E157" s="14">
        <f>-$D$10*B157+$D$12</f>
        <v>0.48</v>
      </c>
      <c r="F157" s="14">
        <f>0.25*(1-B157/$D$9)</f>
        <v>-1.14</v>
      </c>
      <c r="G157" s="14">
        <f>IF(B157&lt;$D$7,IF(B157&lt;=$D$9,F157,D157),E157)</f>
        <v>0.48</v>
      </c>
      <c r="H157" s="14">
        <f>IF(G157&gt;0,G157/$D$14,0)</f>
        <v>0.48</v>
      </c>
    </row>
    <row r="158" spans="2:8" ht="13.5">
      <c r="B158" s="24">
        <v>140</v>
      </c>
      <c r="C158" s="14">
        <f>$D$15*(EXP(-(B158-$D$7)*(B158-$D$7)/(2*$D$9*$D$9))/($D$9*SQRT(2*3.1415926)))</f>
        <v>0.2705386234768495</v>
      </c>
      <c r="D158" s="14">
        <f>$D$10*B158+$D$11</f>
        <v>1.5333333333333332</v>
      </c>
      <c r="E158" s="14">
        <f>-$D$10*B158+$D$12</f>
        <v>0.4666666666666668</v>
      </c>
      <c r="F158" s="14">
        <f>0.25*(1-B158/$D$9)</f>
        <v>-1.15</v>
      </c>
      <c r="G158" s="14">
        <f>IF(B158&lt;$D$7,IF(B158&lt;=$D$9,F158,D158),E158)</f>
        <v>0.4666666666666668</v>
      </c>
      <c r="H158" s="14">
        <f>IF(G158&gt;0,G158/$D$14,0)</f>
        <v>0.4666666666666668</v>
      </c>
    </row>
    <row r="159" spans="2:8" ht="13.5">
      <c r="B159" s="24">
        <v>141</v>
      </c>
      <c r="C159" s="14">
        <f>$D$15*(EXP(-(B159-$D$7)*(B159-$D$7)/(2*$D$9*$D$9))/($D$9*SQRT(2*3.1415926)))</f>
        <v>0.25356364930599207</v>
      </c>
      <c r="D159" s="14">
        <f>$D$10*B159+$D$11</f>
        <v>1.5466666666666669</v>
      </c>
      <c r="E159" s="14">
        <f>-$D$10*B159+$D$12</f>
        <v>0.45333333333333337</v>
      </c>
      <c r="F159" s="14">
        <f>0.25*(1-B159/$D$9)</f>
        <v>-1.16</v>
      </c>
      <c r="G159" s="14">
        <f>IF(B159&lt;$D$7,IF(B159&lt;=$D$9,F159,D159),E159)</f>
        <v>0.45333333333333337</v>
      </c>
      <c r="H159" s="14">
        <f>IF(G159&gt;0,G159/$D$14,0)</f>
        <v>0.45333333333333337</v>
      </c>
    </row>
    <row r="160" spans="2:8" ht="13.5">
      <c r="B160" s="24">
        <v>142</v>
      </c>
      <c r="C160" s="14">
        <f>$D$15*(EXP(-(B160-$D$7)*(B160-$D$7)/(2*$D$9*$D$9))/($D$9*SQRT(2*3.1415926)))</f>
        <v>0.23727382966145316</v>
      </c>
      <c r="D160" s="14">
        <f>$D$10*B160+$D$11</f>
        <v>1.56</v>
      </c>
      <c r="E160" s="14">
        <f>-$D$10*B160+$D$12</f>
        <v>0.43999999999999995</v>
      </c>
      <c r="F160" s="14">
        <f>0.25*(1-B160/$D$9)</f>
        <v>-1.17</v>
      </c>
      <c r="G160" s="14">
        <f>IF(B160&lt;$D$7,IF(B160&lt;=$D$9,F160,D160),E160)</f>
        <v>0.43999999999999995</v>
      </c>
      <c r="H160" s="14">
        <f>IF(G160&gt;0,G160/$D$14,0)</f>
        <v>0.43999999999999995</v>
      </c>
    </row>
    <row r="161" spans="2:8" ht="13.5">
      <c r="B161" s="24">
        <v>143</v>
      </c>
      <c r="C161" s="14">
        <f>$D$15*(EXP(-(B161-$D$7)*(B161-$D$7)/(2*$D$9*$D$9))/($D$9*SQRT(2*3.1415926)))</f>
        <v>0.2216755604669883</v>
      </c>
      <c r="D161" s="14">
        <f>$D$10*B161+$D$11</f>
        <v>1.5733333333333333</v>
      </c>
      <c r="E161" s="14">
        <f>-$D$10*B161+$D$12</f>
        <v>0.42666666666666675</v>
      </c>
      <c r="F161" s="14">
        <f>0.25*(1-B161/$D$9)</f>
        <v>-1.18</v>
      </c>
      <c r="G161" s="14">
        <f>IF(B161&lt;$D$7,IF(B161&lt;=$D$9,F161,D161),E161)</f>
        <v>0.42666666666666675</v>
      </c>
      <c r="H161" s="14">
        <f>IF(G161&gt;0,G161/$D$14,0)</f>
        <v>0.42666666666666675</v>
      </c>
    </row>
    <row r="162" spans="2:8" ht="13.5">
      <c r="B162" s="24">
        <v>144</v>
      </c>
      <c r="C162" s="14">
        <f>$D$15*(EXP(-(B162-$D$7)*(B162-$D$7)/(2*$D$9*$D$9))/($D$9*SQRT(2*3.1415926)))</f>
        <v>0.2067716147099674</v>
      </c>
      <c r="D162" s="14">
        <f>$D$10*B162+$D$11</f>
        <v>1.586666666666667</v>
      </c>
      <c r="E162" s="14">
        <f>-$D$10*B162+$D$12</f>
        <v>0.41333333333333333</v>
      </c>
      <c r="F162" s="14">
        <f>0.25*(1-B162/$D$9)</f>
        <v>-1.19</v>
      </c>
      <c r="G162" s="14">
        <f>IF(B162&lt;$D$7,IF(B162&lt;=$D$9,F162,D162),E162)</f>
        <v>0.41333333333333333</v>
      </c>
      <c r="H162" s="14">
        <f>IF(G162&gt;0,G162/$D$14,0)</f>
        <v>0.41333333333333333</v>
      </c>
    </row>
    <row r="163" spans="2:8" ht="13.5">
      <c r="B163" s="24">
        <v>145</v>
      </c>
      <c r="C163" s="14">
        <f>$D$15*(EXP(-(B163-$D$7)*(B163-$D$7)/(2*$D$9*$D$9))/($D$9*SQRT(2*3.1415926)))</f>
        <v>0.19256136335186927</v>
      </c>
      <c r="D163" s="14">
        <f>$D$10*B163+$D$11</f>
        <v>1.6</v>
      </c>
      <c r="E163" s="14">
        <f>-$D$10*B163+$D$12</f>
        <v>0.40000000000000013</v>
      </c>
      <c r="F163" s="14">
        <f>0.25*(1-B163/$D$9)</f>
        <v>-1.2</v>
      </c>
      <c r="G163" s="14">
        <f>IF(B163&lt;$D$7,IF(B163&lt;=$D$9,F163,D163),E163)</f>
        <v>0.40000000000000013</v>
      </c>
      <c r="H163" s="14">
        <f>IF(G163&gt;0,G163/$D$14,0)</f>
        <v>0.40000000000000013</v>
      </c>
    </row>
    <row r="164" spans="2:8" ht="13.5">
      <c r="B164" s="24">
        <v>146</v>
      </c>
      <c r="C164" s="14">
        <f>$D$15*(EXP(-(B164-$D$7)*(B164-$D$7)/(2*$D$9*$D$9))/($D$9*SQRT(2*3.1415926)))</f>
        <v>0.17904100782377924</v>
      </c>
      <c r="D164" s="14">
        <f>$D$10*B164+$D$11</f>
        <v>1.6133333333333333</v>
      </c>
      <c r="E164" s="14">
        <f>-$D$10*B164+$D$12</f>
        <v>0.3866666666666667</v>
      </c>
      <c r="F164" s="14">
        <f>0.25*(1-B164/$D$9)</f>
        <v>-1.21</v>
      </c>
      <c r="G164" s="14">
        <f>IF(B164&lt;$D$7,IF(B164&lt;=$D$9,F164,D164),E164)</f>
        <v>0.3866666666666667</v>
      </c>
      <c r="H164" s="14">
        <f>IF(G164&gt;0,G164/$D$14,0)</f>
        <v>0.3866666666666667</v>
      </c>
    </row>
    <row r="165" spans="2:8" ht="13.5">
      <c r="B165" s="24">
        <v>147</v>
      </c>
      <c r="C165" s="14">
        <f>$D$15*(EXP(-(B165-$D$7)*(B165-$D$7)/(2*$D$9*$D$9))/($D$9*SQRT(2*3.1415926)))</f>
        <v>0.16620382117621102</v>
      </c>
      <c r="D165" s="14">
        <f>$D$10*B165+$D$11</f>
        <v>1.626666666666667</v>
      </c>
      <c r="E165" s="14">
        <f>-$D$10*B165+$D$12</f>
        <v>0.3733333333333333</v>
      </c>
      <c r="F165" s="14">
        <f>0.25*(1-B165/$D$9)</f>
        <v>-1.22</v>
      </c>
      <c r="G165" s="14">
        <f>IF(B165&lt;$D$7,IF(B165&lt;=$D$9,F165,D165),E165)</f>
        <v>0.3733333333333333</v>
      </c>
      <c r="H165" s="14">
        <f>IF(G165&gt;0,G165/$D$14,0)</f>
        <v>0.3733333333333333</v>
      </c>
    </row>
    <row r="166" spans="2:8" ht="13.5">
      <c r="B166" s="24">
        <v>148</v>
      </c>
      <c r="C166" s="14">
        <f>$D$15*(EXP(-(B166-$D$7)*(B166-$D$7)/(2*$D$9*$D$9))/($D$9*SQRT(2*3.1415926)))</f>
        <v>0.15404039505820985</v>
      </c>
      <c r="D166" s="14">
        <f>$D$10*B166+$D$11</f>
        <v>1.6400000000000001</v>
      </c>
      <c r="E166" s="14">
        <f>-$D$10*B166+$D$12</f>
        <v>0.3600000000000001</v>
      </c>
      <c r="F166" s="14">
        <f>0.25*(1-B166/$D$9)</f>
        <v>-1.23</v>
      </c>
      <c r="G166" s="14">
        <f>IF(B166&lt;$D$7,IF(B166&lt;=$D$9,F166,D166),E166)</f>
        <v>0.3600000000000001</v>
      </c>
      <c r="H166" s="14">
        <f>IF(G166&gt;0,G166/$D$14,0)</f>
        <v>0.3600000000000001</v>
      </c>
    </row>
    <row r="167" spans="2:8" ht="13.5">
      <c r="B167" s="24">
        <v>149</v>
      </c>
      <c r="C167" s="14">
        <f>$D$15*(EXP(-(B167-$D$7)*(B167-$D$7)/(2*$D$9*$D$9))/($D$9*SQRT(2*3.1415926)))</f>
        <v>0.14253888983389992</v>
      </c>
      <c r="D167" s="14">
        <f>$D$10*B167+$D$11</f>
        <v>1.6533333333333333</v>
      </c>
      <c r="E167" s="14">
        <f>-$D$10*B167+$D$12</f>
        <v>0.3466666666666667</v>
      </c>
      <c r="F167" s="14">
        <f>0.25*(1-B167/$D$9)</f>
        <v>-1.24</v>
      </c>
      <c r="G167" s="14">
        <f>IF(B167&lt;$D$7,IF(B167&lt;=$D$9,F167,D167),E167)</f>
        <v>0.3466666666666667</v>
      </c>
      <c r="H167" s="14">
        <f>IF(G167&gt;0,G167/$D$14,0)</f>
        <v>0.3466666666666667</v>
      </c>
    </row>
    <row r="168" spans="2:8" ht="13.5">
      <c r="B168" s="24">
        <v>150</v>
      </c>
      <c r="C168" s="14">
        <f>$D$15*(EXP(-(B168-$D$7)*(B168-$D$7)/(2*$D$9*$D$9))/($D$9*SQRT(2*3.1415926)))</f>
        <v>0.13168528530166185</v>
      </c>
      <c r="D168" s="14">
        <f>$D$10*B168+$D$11</f>
        <v>1.6666666666666665</v>
      </c>
      <c r="E168" s="14">
        <f>-$D$10*B168+$D$12</f>
        <v>0.3333333333333335</v>
      </c>
      <c r="F168" s="14">
        <f>0.25*(1-B168/$D$9)</f>
        <v>-1.25</v>
      </c>
      <c r="G168" s="14">
        <f>IF(B168&lt;$D$7,IF(B168&lt;=$D$9,F168,D168),E168)</f>
        <v>0.3333333333333335</v>
      </c>
      <c r="H168" s="14">
        <f>IF(G168&gt;0,G168/$D$14,0)</f>
        <v>0.3333333333333335</v>
      </c>
    </row>
    <row r="169" spans="2:8" ht="13.5">
      <c r="B169" s="24">
        <v>151</v>
      </c>
      <c r="C169" s="14">
        <f>$D$15*(EXP(-(B169-$D$7)*(B169-$D$7)/(2*$D$9*$D$9))/($D$9*SQRT(2*3.1415926)))</f>
        <v>0.1214636296580969</v>
      </c>
      <c r="D169" s="14">
        <f>$D$10*B169+$D$11</f>
        <v>1.6800000000000002</v>
      </c>
      <c r="E169" s="14">
        <f>-$D$10*B169+$D$12</f>
        <v>0.31999999999999984</v>
      </c>
      <c r="F169" s="14">
        <f>0.25*(1-B169/$D$9)</f>
        <v>-1.26</v>
      </c>
      <c r="G169" s="14">
        <f>IF(B169&lt;$D$7,IF(B169&lt;=$D$9,F169,D169),E169)</f>
        <v>0.31999999999999984</v>
      </c>
      <c r="H169" s="14">
        <f>IF(G169&gt;0,G169/$D$14,0)</f>
        <v>0.31999999999999984</v>
      </c>
    </row>
    <row r="170" spans="2:8" ht="13.5">
      <c r="B170" s="24">
        <v>152</v>
      </c>
      <c r="C170" s="14">
        <f>$D$15*(EXP(-(B170-$D$7)*(B170-$D$7)/(2*$D$9*$D$9))/($D$9*SQRT(2*3.1415926)))</f>
        <v>0.11185628454197004</v>
      </c>
      <c r="D170" s="14">
        <f>$D$10*B170+$D$11</f>
        <v>1.6933333333333334</v>
      </c>
      <c r="E170" s="14">
        <f>-$D$10*B170+$D$12</f>
        <v>0.30666666666666664</v>
      </c>
      <c r="F170" s="14">
        <f>0.25*(1-B170/$D$9)</f>
        <v>-1.27</v>
      </c>
      <c r="G170" s="14">
        <f>IF(B170&lt;$D$7,IF(B170&lt;=$D$9,F170,D170),E170)</f>
        <v>0.30666666666666664</v>
      </c>
      <c r="H170" s="14">
        <f>IF(G170&gt;0,G170/$D$14,0)</f>
        <v>0.30666666666666664</v>
      </c>
    </row>
    <row r="171" spans="2:8" ht="13.5">
      <c r="B171" s="24">
        <v>153</v>
      </c>
      <c r="C171" s="14">
        <f>$D$15*(EXP(-(B171-$D$7)*(B171-$D$7)/(2*$D$9*$D$9))/($D$9*SQRT(2*3.1415926)))</f>
        <v>0.10284416419855719</v>
      </c>
      <c r="D171" s="14">
        <f>$D$10*B171+$D$11</f>
        <v>1.7066666666666666</v>
      </c>
      <c r="E171" s="14">
        <f>-$D$10*B171+$D$12</f>
        <v>0.29333333333333345</v>
      </c>
      <c r="F171" s="14">
        <f>0.25*(1-B171/$D$9)</f>
        <v>-1.28</v>
      </c>
      <c r="G171" s="14">
        <f>IF(B171&lt;$D$7,IF(B171&lt;=$D$9,F171,D171),E171)</f>
        <v>0.29333333333333345</v>
      </c>
      <c r="H171" s="14">
        <f>IF(G171&gt;0,G171/$D$14,0)</f>
        <v>0.29333333333333345</v>
      </c>
    </row>
    <row r="172" spans="2:8" ht="13.5">
      <c r="B172" s="24">
        <v>154</v>
      </c>
      <c r="C172" s="14">
        <f>$D$15*(EXP(-(B172-$D$7)*(B172-$D$7)/(2*$D$9*$D$9))/($D$9*SQRT(2*3.1415926)))</f>
        <v>0.09440696701851096</v>
      </c>
      <c r="D172" s="14">
        <f>$D$10*B172+$D$11</f>
        <v>1.7200000000000002</v>
      </c>
      <c r="E172" s="14">
        <f>-$D$10*B172+$D$12</f>
        <v>0.2799999999999998</v>
      </c>
      <c r="F172" s="14">
        <f>0.25*(1-B172/$D$9)</f>
        <v>-1.29</v>
      </c>
      <c r="G172" s="14">
        <f>IF(B172&lt;$D$7,IF(B172&lt;=$D$9,F172,D172),E172)</f>
        <v>0.2799999999999998</v>
      </c>
      <c r="H172" s="14">
        <f>IF(G172&gt;0,G172/$D$14,0)</f>
        <v>0.2799999999999998</v>
      </c>
    </row>
    <row r="173" spans="2:8" ht="13.5">
      <c r="B173" s="24">
        <v>155</v>
      </c>
      <c r="C173" s="14">
        <f>$D$15*(EXP(-(B173-$D$7)*(B173-$D$7)/(2*$D$9*$D$9))/($D$9*SQRT(2*3.1415926)))</f>
        <v>0.08652339792389536</v>
      </c>
      <c r="D173" s="14">
        <f>$D$10*B173+$D$11</f>
        <v>1.7333333333333334</v>
      </c>
      <c r="E173" s="14">
        <f>-$D$10*B173+$D$12</f>
        <v>0.2666666666666666</v>
      </c>
      <c r="F173" s="14">
        <f>0.25*(1-B173/$D$9)</f>
        <v>-1.3</v>
      </c>
      <c r="G173" s="14">
        <f>IF(B173&lt;$D$7,IF(B173&lt;=$D$9,F173,D173),E173)</f>
        <v>0.2666666666666666</v>
      </c>
      <c r="H173" s="14">
        <f>IF(G173&gt;0,G173/$D$14,0)</f>
        <v>0.2666666666666666</v>
      </c>
    </row>
    <row r="174" spans="2:8" ht="13.5">
      <c r="B174" s="24">
        <v>156</v>
      </c>
      <c r="C174" s="14">
        <f>$D$15*(EXP(-(B174-$D$7)*(B174-$D$7)/(2*$D$9*$D$9))/($D$9*SQRT(2*3.1415926)))</f>
        <v>0.07917138029403335</v>
      </c>
      <c r="D174" s="14">
        <f>$D$10*B174+$D$11</f>
        <v>1.7466666666666666</v>
      </c>
      <c r="E174" s="14">
        <f>-$D$10*B174+$D$12</f>
        <v>0.2533333333333334</v>
      </c>
      <c r="F174" s="14">
        <f>0.25*(1-B174/$D$9)</f>
        <v>-1.31</v>
      </c>
      <c r="G174" s="14">
        <f>IF(B174&lt;$D$7,IF(B174&lt;=$D$9,F174,D174),E174)</f>
        <v>0.2533333333333334</v>
      </c>
      <c r="H174" s="14">
        <f>IF(G174&gt;0,G174/$D$14,0)</f>
        <v>0.2533333333333334</v>
      </c>
    </row>
    <row r="175" spans="2:8" ht="13.5">
      <c r="B175" s="24">
        <v>157</v>
      </c>
      <c r="C175" s="14">
        <f>$D$15*(EXP(-(B175-$D$7)*(B175-$D$7)/(2*$D$9*$D$9))/($D$9*SQRT(2*3.1415926)))</f>
        <v>0.0723282563421161</v>
      </c>
      <c r="D175" s="14">
        <f>$D$10*B175+$D$11</f>
        <v>1.7599999999999998</v>
      </c>
      <c r="E175" s="14">
        <f>-$D$10*B175+$D$12</f>
        <v>0.2400000000000002</v>
      </c>
      <c r="F175" s="14">
        <f>0.25*(1-B175/$D$9)</f>
        <v>-1.32</v>
      </c>
      <c r="G175" s="14">
        <f>IF(B175&lt;$D$7,IF(B175&lt;=$D$9,F175,D175),E175)</f>
        <v>0.2400000000000002</v>
      </c>
      <c r="H175" s="14">
        <f>IF(G175&gt;0,G175/$D$14,0)</f>
        <v>0.2400000000000002</v>
      </c>
    </row>
    <row r="176" spans="2:8" ht="13.5">
      <c r="B176" s="24">
        <v>158</v>
      </c>
      <c r="C176" s="14">
        <f>$D$15*(EXP(-(B176-$D$7)*(B176-$D$7)/(2*$D$9*$D$9))/($D$9*SQRT(2*3.1415926)))</f>
        <v>0.06597097506726148</v>
      </c>
      <c r="D176" s="14">
        <f>$D$10*B176+$D$11</f>
        <v>1.7733333333333334</v>
      </c>
      <c r="E176" s="14">
        <f>-$D$10*B176+$D$12</f>
        <v>0.22666666666666657</v>
      </c>
      <c r="F176" s="14">
        <f>0.25*(1-B176/$D$9)</f>
        <v>-1.33</v>
      </c>
      <c r="G176" s="14">
        <f>IF(B176&lt;$D$7,IF(B176&lt;=$D$9,F176,D176),E176)</f>
        <v>0.22666666666666657</v>
      </c>
      <c r="H176" s="14">
        <f>IF(G176&gt;0,G176/$D$14,0)</f>
        <v>0.22666666666666657</v>
      </c>
    </row>
    <row r="177" spans="2:8" ht="13.5">
      <c r="B177" s="24">
        <v>159</v>
      </c>
      <c r="C177" s="14">
        <f>$D$15*(EXP(-(B177-$D$7)*(B177-$D$7)/(2*$D$9*$D$9))/($D$9*SQRT(2*3.1415926)))</f>
        <v>0.06007626711332823</v>
      </c>
      <c r="D177" s="14">
        <f>$D$10*B177+$D$11</f>
        <v>1.7866666666666666</v>
      </c>
      <c r="E177" s="14">
        <f>-$D$10*B177+$D$12</f>
        <v>0.21333333333333337</v>
      </c>
      <c r="F177" s="14">
        <f>0.25*(1-B177/$D$9)</f>
        <v>-1.34</v>
      </c>
      <c r="G177" s="14">
        <f>IF(B177&lt;$D$7,IF(B177&lt;=$D$9,F177,D177),E177)</f>
        <v>0.21333333333333337</v>
      </c>
      <c r="H177" s="14">
        <f>IF(G177&gt;0,G177/$D$14,0)</f>
        <v>0.21333333333333337</v>
      </c>
    </row>
    <row r="178" spans="2:8" ht="13.5">
      <c r="B178" s="24">
        <v>160</v>
      </c>
      <c r="C178" s="14">
        <f>$D$15*(EXP(-(B178-$D$7)*(B178-$D$7)/(2*$D$9*$D$9))/($D$9*SQRT(2*3.1415926)))</f>
        <v>0.054620806063043044</v>
      </c>
      <c r="D178" s="14">
        <f>$D$10*B178+$D$11</f>
        <v>1.7999999999999998</v>
      </c>
      <c r="E178" s="14">
        <f>-$D$10*B178+$D$12</f>
        <v>0.20000000000000018</v>
      </c>
      <c r="F178" s="14">
        <f>0.25*(1-B178/$D$9)</f>
        <v>-1.35</v>
      </c>
      <c r="G178" s="14">
        <f>IF(B178&lt;$D$7,IF(B178&lt;=$D$9,F178,D178),E178)</f>
        <v>0.20000000000000018</v>
      </c>
      <c r="H178" s="14">
        <f>IF(G178&gt;0,G178/$D$14,0)</f>
        <v>0.20000000000000018</v>
      </c>
    </row>
    <row r="179" spans="2:8" ht="13.5">
      <c r="B179" s="24">
        <v>161</v>
      </c>
      <c r="C179" s="14">
        <f>$D$15*(EXP(-(B179-$D$7)*(B179-$D$7)/(2*$D$9*$D$9))/($D$9*SQRT(2*3.1415926)))</f>
        <v>0.049581355881970775</v>
      </c>
      <c r="D179" s="14">
        <f>$D$10*B179+$D$11</f>
        <v>1.8133333333333335</v>
      </c>
      <c r="E179" s="14">
        <f>-$D$10*B179+$D$12</f>
        <v>0.18666666666666654</v>
      </c>
      <c r="F179" s="14">
        <f>0.25*(1-B179/$D$9)</f>
        <v>-1.36</v>
      </c>
      <c r="G179" s="14">
        <f>IF(B179&lt;$D$7,IF(B179&lt;=$D$9,F179,D179),E179)</f>
        <v>0.18666666666666654</v>
      </c>
      <c r="H179" s="14">
        <f>IF(G179&gt;0,G179/$D$14,0)</f>
        <v>0.18666666666666654</v>
      </c>
    </row>
    <row r="180" spans="2:8" ht="13.5">
      <c r="B180" s="24">
        <v>162</v>
      </c>
      <c r="C180" s="14">
        <f>$D$15*(EXP(-(B180-$D$7)*(B180-$D$7)/(2*$D$9*$D$9))/($D$9*SQRT(2*3.1415926)))</f>
        <v>0.04493490439999011</v>
      </c>
      <c r="D180" s="14">
        <f>$D$10*B180+$D$11</f>
        <v>1.8266666666666667</v>
      </c>
      <c r="E180" s="14">
        <f>-$D$10*B180+$D$12</f>
        <v>0.17333333333333334</v>
      </c>
      <c r="F180" s="14">
        <f>0.25*(1-B180/$D$9)</f>
        <v>-1.37</v>
      </c>
      <c r="G180" s="14">
        <f>IF(B180&lt;$D$7,IF(B180&lt;=$D$9,F180,D180),E180)</f>
        <v>0.17333333333333334</v>
      </c>
      <c r="H180" s="14">
        <f>IF(G180&gt;0,G180/$D$14,0)</f>
        <v>0.17333333333333334</v>
      </c>
    </row>
    <row r="181" spans="2:8" ht="13.5">
      <c r="B181" s="24">
        <v>163</v>
      </c>
      <c r="C181" s="14">
        <f>$D$15*(EXP(-(B181-$D$7)*(B181-$D$7)/(2*$D$9*$D$9))/($D$9*SQRT(2*3.1415926)))</f>
        <v>0.04065878287697974</v>
      </c>
      <c r="D181" s="14">
        <f>$D$10*B181+$D$11</f>
        <v>1.8399999999999999</v>
      </c>
      <c r="E181" s="14">
        <f>-$D$10*B181+$D$12</f>
        <v>0.16000000000000014</v>
      </c>
      <c r="F181" s="14">
        <f>0.25*(1-B181/$D$9)</f>
        <v>-1.38</v>
      </c>
      <c r="G181" s="14">
        <f>IF(B181&lt;$D$7,IF(B181&lt;=$D$9,F181,D181),E181)</f>
        <v>0.16000000000000014</v>
      </c>
      <c r="H181" s="14">
        <f>IF(G181&gt;0,G181/$D$14,0)</f>
        <v>0.16000000000000014</v>
      </c>
    </row>
    <row r="182" spans="2:8" ht="13.5">
      <c r="B182" s="24">
        <v>164</v>
      </c>
      <c r="C182" s="14">
        <f>$D$15*(EXP(-(B182-$D$7)*(B182-$D$7)/(2*$D$9*$D$9))/($D$9*SQRT(2*3.1415926)))</f>
        <v>0.03673077184346861</v>
      </c>
      <c r="D182" s="14">
        <f>$D$10*B182+$D$11</f>
        <v>1.8533333333333335</v>
      </c>
      <c r="E182" s="14">
        <f>-$D$10*B182+$D$12</f>
        <v>0.1466666666666665</v>
      </c>
      <c r="F182" s="14">
        <f>0.25*(1-B182/$D$9)</f>
        <v>-1.39</v>
      </c>
      <c r="G182" s="14">
        <f>IF(B182&lt;$D$7,IF(B182&lt;=$D$9,F182,D182),E182)</f>
        <v>0.1466666666666665</v>
      </c>
      <c r="H182" s="14">
        <f>IF(G182&gt;0,G182/$D$14,0)</f>
        <v>0.1466666666666665</v>
      </c>
    </row>
    <row r="183" spans="2:8" ht="13.5">
      <c r="B183" s="24">
        <v>165</v>
      </c>
      <c r="C183" s="14">
        <f>$D$15*(EXP(-(B183-$D$7)*(B183-$D$7)/(2*$D$9*$D$9))/($D$9*SQRT(2*3.1415926)))</f>
        <v>0.03312919353545331</v>
      </c>
      <c r="D183" s="14">
        <f>$D$10*B183+$D$11</f>
        <v>1.8666666666666667</v>
      </c>
      <c r="E183" s="14">
        <f>-$D$10*B183+$D$12</f>
        <v>0.1333333333333333</v>
      </c>
      <c r="F183" s="14">
        <f>0.25*(1-B183/$D$9)</f>
        <v>-1.4</v>
      </c>
      <c r="G183" s="14">
        <f>IF(B183&lt;$D$7,IF(B183&lt;=$D$9,F183,D183),E183)</f>
        <v>0.1333333333333333</v>
      </c>
      <c r="H183" s="14">
        <f>IF(G183&gt;0,G183/$D$14,0)</f>
        <v>0.1333333333333333</v>
      </c>
    </row>
    <row r="184" spans="2:8" ht="13.5">
      <c r="B184" s="24">
        <v>166</v>
      </c>
      <c r="C184" s="14">
        <f>$D$15*(EXP(-(B184-$D$7)*(B184-$D$7)/(2*$D$9*$D$9))/($D$9*SQRT(2*3.1415926)))</f>
        <v>0.02983299135512597</v>
      </c>
      <c r="D184" s="14">
        <f>$D$10*B184+$D$11</f>
        <v>1.88</v>
      </c>
      <c r="E184" s="14">
        <f>-$D$10*B184+$D$12</f>
        <v>0.1200000000000001</v>
      </c>
      <c r="F184" s="14">
        <f>0.25*(1-B184/$D$9)</f>
        <v>-1.41</v>
      </c>
      <c r="G184" s="14">
        <f>IF(B184&lt;$D$7,IF(B184&lt;=$D$9,F184,D184),E184)</f>
        <v>0.1200000000000001</v>
      </c>
      <c r="H184" s="14">
        <f>IF(G184&gt;0,G184/$D$14,0)</f>
        <v>0.1200000000000001</v>
      </c>
    </row>
    <row r="185" spans="2:8" ht="13.5">
      <c r="B185" s="24">
        <v>167</v>
      </c>
      <c r="C185" s="14">
        <f>$D$15*(EXP(-(B185-$D$7)*(B185-$D$7)/(2*$D$9*$D$9))/($D$9*SQRT(2*3.1415926)))</f>
        <v>0.026821796885852036</v>
      </c>
      <c r="D185" s="14">
        <f>$D$10*B185+$D$11</f>
        <v>1.8933333333333335</v>
      </c>
      <c r="E185" s="14">
        <f>-$D$10*B185+$D$12</f>
        <v>0.10666666666666647</v>
      </c>
      <c r="F185" s="14">
        <f>0.25*(1-B185/$D$9)</f>
        <v>-1.42</v>
      </c>
      <c r="G185" s="14">
        <f>IF(B185&lt;$D$7,IF(B185&lt;=$D$9,F185,D185),E185)</f>
        <v>0.10666666666666647</v>
      </c>
      <c r="H185" s="14">
        <f>IF(G185&gt;0,G185/$D$14,0)</f>
        <v>0.10666666666666647</v>
      </c>
    </row>
    <row r="186" spans="2:8" ht="13.5">
      <c r="B186" s="24">
        <v>168</v>
      </c>
      <c r="C186" s="14">
        <f>$D$15*(EXP(-(B186-$D$7)*(B186-$D$7)/(2*$D$9*$D$9))/($D$9*SQRT(2*3.1415926)))</f>
        <v>0.024075985070592693</v>
      </c>
      <c r="D186" s="14">
        <f>$D$10*B186+$D$11</f>
        <v>1.9066666666666667</v>
      </c>
      <c r="E186" s="14">
        <f>-$D$10*B186+$D$12</f>
        <v>0.09333333333333327</v>
      </c>
      <c r="F186" s="14">
        <f>0.25*(1-B186/$D$9)</f>
        <v>-1.43</v>
      </c>
      <c r="G186" s="14">
        <f>IF(B186&lt;$D$7,IF(B186&lt;=$D$9,F186,D186),E186)</f>
        <v>0.09333333333333327</v>
      </c>
      <c r="H186" s="14">
        <f>IF(G186&gt;0,G186/$D$14,0)</f>
        <v>0.09333333333333327</v>
      </c>
    </row>
    <row r="187" spans="2:8" ht="13.5">
      <c r="B187" s="24">
        <v>169</v>
      </c>
      <c r="C187" s="14">
        <f>$D$15*(EXP(-(B187-$D$7)*(B187-$D$7)/(2*$D$9*$D$9))/($D$9*SQRT(2*3.1415926)))</f>
        <v>0.021576718228510594</v>
      </c>
      <c r="D187" s="14">
        <f>$D$10*B187+$D$11</f>
        <v>1.92</v>
      </c>
      <c r="E187" s="14">
        <f>-$D$10*B187+$D$12</f>
        <v>0.08000000000000007</v>
      </c>
      <c r="F187" s="14">
        <f>0.25*(1-B187/$D$9)</f>
        <v>-1.44</v>
      </c>
      <c r="G187" s="14">
        <f>IF(B187&lt;$D$7,IF(B187&lt;=$D$9,F187,D187),E187)</f>
        <v>0.08000000000000007</v>
      </c>
      <c r="H187" s="14">
        <f>IF(G187&gt;0,G187/$D$14,0)</f>
        <v>0.08000000000000007</v>
      </c>
    </row>
    <row r="188" spans="2:8" ht="13.5">
      <c r="B188" s="24">
        <v>170</v>
      </c>
      <c r="C188" s="14">
        <f>$D$15*(EXP(-(B188-$D$7)*(B188-$D$7)/(2*$D$9*$D$9))/($D$9*SQRT(2*3.1415926)))</f>
        <v>0.01930597963534509</v>
      </c>
      <c r="D188" s="14">
        <f>$D$10*B188+$D$11</f>
        <v>1.9333333333333331</v>
      </c>
      <c r="E188" s="14">
        <f>-$D$10*B188+$D$12</f>
        <v>0.06666666666666687</v>
      </c>
      <c r="F188" s="14">
        <f>0.25*(1-B188/$D$9)</f>
        <v>-1.45</v>
      </c>
      <c r="G188" s="14">
        <f>IF(B188&lt;$D$7,IF(B188&lt;=$D$9,F188,D188),E188)</f>
        <v>0.06666666666666687</v>
      </c>
      <c r="H188" s="14">
        <f>IF(G188&gt;0,G188/$D$14,0)</f>
        <v>0.06666666666666687</v>
      </c>
    </row>
    <row r="189" spans="2:8" ht="13.5">
      <c r="B189" s="24">
        <v>171</v>
      </c>
      <c r="C189" s="14">
        <f>$D$15*(EXP(-(B189-$D$7)*(B189-$D$7)/(2*$D$9*$D$9))/($D$9*SQRT(2*3.1415926)))</f>
        <v>0.017246597430071883</v>
      </c>
      <c r="D189" s="14">
        <f>$D$10*B189+$D$11</f>
        <v>1.9466666666666668</v>
      </c>
      <c r="E189" s="14">
        <f>-$D$10*B189+$D$12</f>
        <v>0.05333333333333323</v>
      </c>
      <c r="F189" s="14">
        <f>0.25*(1-B189/$D$9)</f>
        <v>-1.46</v>
      </c>
      <c r="G189" s="14">
        <f>IF(B189&lt;$D$7,IF(B189&lt;=$D$9,F189,D189),E189)</f>
        <v>0.05333333333333323</v>
      </c>
      <c r="H189" s="14">
        <f>IF(G189&gt;0,G189/$D$14,0)</f>
        <v>0.05333333333333323</v>
      </c>
    </row>
    <row r="190" spans="2:8" ht="13.5">
      <c r="B190" s="24">
        <v>172</v>
      </c>
      <c r="C190" s="14">
        <f>$D$15*(EXP(-(B190-$D$7)*(B190-$D$7)/(2*$D$9*$D$9))/($D$9*SQRT(2*3.1415926)))</f>
        <v>0.015382259634284157</v>
      </c>
      <c r="D190" s="14">
        <f>$D$10*B190+$D$11</f>
        <v>1.96</v>
      </c>
      <c r="E190" s="14">
        <f>-$D$10*B190+$D$12</f>
        <v>0.040000000000000036</v>
      </c>
      <c r="F190" s="14">
        <f>0.25*(1-B190/$D$9)</f>
        <v>-1.47</v>
      </c>
      <c r="G190" s="14">
        <f>IF(B190&lt;$D$7,IF(B190&lt;=$D$9,F190,D190),E190)</f>
        <v>0.040000000000000036</v>
      </c>
      <c r="H190" s="14">
        <f>IF(G190&gt;0,G190/$D$14,0)</f>
        <v>0.040000000000000036</v>
      </c>
    </row>
    <row r="191" spans="2:8" ht="13.5">
      <c r="B191" s="24">
        <v>173</v>
      </c>
      <c r="C191" s="14">
        <f>$D$15*(EXP(-(B191-$D$7)*(B191-$D$7)/(2*$D$9*$D$9))/($D$9*SQRT(2*3.1415926)))</f>
        <v>0.013697521082658877</v>
      </c>
      <c r="D191" s="14">
        <f>$D$10*B191+$D$11</f>
        <v>1.9733333333333332</v>
      </c>
      <c r="E191" s="14">
        <f>-$D$10*B191+$D$12</f>
        <v>0.02666666666666684</v>
      </c>
      <c r="F191" s="14">
        <f>0.25*(1-B191/$D$9)</f>
        <v>-1.48</v>
      </c>
      <c r="G191" s="14">
        <f>IF(B191&lt;$D$7,IF(B191&lt;=$D$9,F191,D191),E191)</f>
        <v>0.02666666666666684</v>
      </c>
      <c r="H191" s="14">
        <f>IF(G191&gt;0,G191/$D$14,0)</f>
        <v>0.02666666666666684</v>
      </c>
    </row>
    <row r="192" spans="2:8" ht="13.5">
      <c r="B192" s="24">
        <v>174</v>
      </c>
      <c r="C192" s="14">
        <f>$D$15*(EXP(-(B192-$D$7)*(B192-$D$7)/(2*$D$9*$D$9))/($D$9*SQRT(2*3.1415926)))</f>
        <v>0.012177803063895648</v>
      </c>
      <c r="D192" s="14">
        <f>$D$10*B192+$D$11</f>
        <v>1.9866666666666668</v>
      </c>
      <c r="E192" s="14">
        <f>-$D$10*B192+$D$12</f>
        <v>0.013333333333333197</v>
      </c>
      <c r="F192" s="14">
        <f>0.25*(1-B192/$D$9)</f>
        <v>-1.49</v>
      </c>
      <c r="G192" s="14">
        <f>IF(B192&lt;$D$7,IF(B192&lt;=$D$9,F192,D192),E192)</f>
        <v>0.013333333333333197</v>
      </c>
      <c r="H192" s="14">
        <f>IF(G192&gt;0,G192/$D$14,0)</f>
        <v>0.013333333333333197</v>
      </c>
    </row>
    <row r="193" spans="2:8" ht="13.5">
      <c r="B193" s="24">
        <v>175</v>
      </c>
      <c r="C193" s="14">
        <f>$D$15*(EXP(-(B193-$D$7)*(B193-$D$7)/(2*$D$9*$D$9))/($D$9*SQRT(2*3.1415926)))</f>
        <v>0.010809386462774632</v>
      </c>
      <c r="D193" s="14">
        <f>$D$10*B193+$D$11</f>
        <v>2</v>
      </c>
      <c r="E193" s="14">
        <f>-$D$10*B193+$D$12</f>
        <v>0</v>
      </c>
      <c r="F193" s="14">
        <f>0.25*(1-B193/$D$9)</f>
        <v>-1.5</v>
      </c>
      <c r="G193" s="14">
        <f>IF(B193&lt;$D$7,IF(B193&lt;=$D$9,F193,D193),E193)</f>
        <v>0</v>
      </c>
      <c r="H193" s="14">
        <f>IF(G193&gt;0,G193/$D$14,0)</f>
        <v>0</v>
      </c>
    </row>
    <row r="194" spans="2:8" ht="13.5">
      <c r="B194" s="24">
        <v>176</v>
      </c>
      <c r="C194" s="14">
        <f>$D$15*(EXP(-(B194-$D$7)*(B194-$D$7)/(2*$D$9*$D$9))/($D$9*SQRT(2*3.1415926)))</f>
        <v>0.00957939917664195</v>
      </c>
      <c r="D194" s="14">
        <f>$D$10*B194+$D$11</f>
        <v>2.013333333333333</v>
      </c>
      <c r="E194" s="14">
        <f>-$D$10*B194+$D$12</f>
        <v>-0.013333333333333197</v>
      </c>
      <c r="F194" s="14">
        <f>0.25*(1-B194/$D$9)</f>
        <v>-1.51</v>
      </c>
      <c r="G194" s="14">
        <f>IF(B194&lt;$D$7,IF(B194&lt;=$D$9,F194,D194),E194)</f>
        <v>-0.013333333333333197</v>
      </c>
      <c r="H194" s="14">
        <f>IF(G194&gt;0,G194/$D$14,0)</f>
        <v>0</v>
      </c>
    </row>
    <row r="195" spans="2:8" ht="13.5">
      <c r="B195" s="24">
        <v>177</v>
      </c>
      <c r="C195" s="14">
        <f>$D$15*(EXP(-(B195-$D$7)*(B195-$D$7)/(2*$D$9*$D$9))/($D$9*SQRT(2*3.1415926)))</f>
        <v>0.008475798554863785</v>
      </c>
      <c r="D195" s="14">
        <f>$D$10*B195+$D$11</f>
        <v>2.026666666666667</v>
      </c>
      <c r="E195" s="14">
        <f>-$D$10*B195+$D$12</f>
        <v>-0.02666666666666684</v>
      </c>
      <c r="F195" s="14">
        <f>0.25*(1-B195/$D$9)</f>
        <v>-1.52</v>
      </c>
      <c r="G195" s="14">
        <f>IF(B195&lt;$D$7,IF(B195&lt;=$D$9,F195,D195),E195)</f>
        <v>-0.02666666666666684</v>
      </c>
      <c r="H195" s="14">
        <f>IF(G195&gt;0,G195/$D$14,0)</f>
        <v>0</v>
      </c>
    </row>
    <row r="196" spans="2:8" ht="13.5">
      <c r="B196" s="24">
        <v>178</v>
      </c>
      <c r="C196" s="14">
        <f>$D$15*(EXP(-(B196-$D$7)*(B196-$D$7)/(2*$D$9*$D$9))/($D$9*SQRT(2*3.1415926)))</f>
        <v>0.007487349578749816</v>
      </c>
      <c r="D196" s="14">
        <f>$D$10*B196+$D$11</f>
        <v>2.04</v>
      </c>
      <c r="E196" s="14">
        <f>-$D$10*B196+$D$12</f>
        <v>-0.040000000000000036</v>
      </c>
      <c r="F196" s="14">
        <f>0.25*(1-B196/$D$9)</f>
        <v>-1.53</v>
      </c>
      <c r="G196" s="14">
        <f>IF(B196&lt;$D$7,IF(B196&lt;=$D$9,F196,D196),E196)</f>
        <v>-0.040000000000000036</v>
      </c>
      <c r="H196" s="14">
        <f>IF(G196&gt;0,G196/$D$14,0)</f>
        <v>0</v>
      </c>
    </row>
    <row r="197" spans="2:8" ht="13.5">
      <c r="B197" s="24">
        <v>179</v>
      </c>
      <c r="C197" s="14">
        <f>$D$15*(EXP(-(B197-$D$7)*(B197-$D$7)/(2*$D$9*$D$9))/($D$9*SQRT(2*3.1415926)))</f>
        <v>0.0066035994632511735</v>
      </c>
      <c r="D197" s="14">
        <f>$D$10*B197+$D$11</f>
        <v>2.0533333333333332</v>
      </c>
      <c r="E197" s="14">
        <f>-$D$10*B197+$D$12</f>
        <v>-0.05333333333333323</v>
      </c>
      <c r="F197" s="14">
        <f>0.25*(1-B197/$D$9)</f>
        <v>-1.54</v>
      </c>
      <c r="G197" s="14">
        <f>IF(B197&lt;$D$7,IF(B197&lt;=$D$9,F197,D197),E197)</f>
        <v>-0.05333333333333323</v>
      </c>
      <c r="H197" s="14">
        <f>IF(G197&gt;0,G197/$D$14,0)</f>
        <v>0</v>
      </c>
    </row>
    <row r="198" spans="2:8" ht="13.5">
      <c r="B198" s="24">
        <v>180</v>
      </c>
      <c r="C198" s="14">
        <f>$D$15*(EXP(-(B198-$D$7)*(B198-$D$7)/(2*$D$9*$D$9))/($D$9*SQRT(2*3.1415926)))</f>
        <v>0.005814849321460786</v>
      </c>
      <c r="D198" s="14">
        <f>$D$10*B198+$D$11</f>
        <v>2.066666666666667</v>
      </c>
      <c r="E198" s="14">
        <f>-$D$10*B198+$D$12</f>
        <v>-0.06666666666666687</v>
      </c>
      <c r="F198" s="14">
        <f>0.25*(1-B198/$D$9)</f>
        <v>-1.55</v>
      </c>
      <c r="G198" s="14">
        <f>IF(B198&lt;$D$7,IF(B198&lt;=$D$9,F198,D198),E198)</f>
        <v>-0.06666666666666687</v>
      </c>
      <c r="H198" s="14">
        <f>IF(G198&gt;0,G198/$D$14,0)</f>
        <v>0</v>
      </c>
    </row>
    <row r="199" spans="2:8" ht="13.5">
      <c r="B199" s="24">
        <v>181</v>
      </c>
      <c r="C199" s="14">
        <f>$D$15*(EXP(-(B199-$D$7)*(B199-$D$7)/(2*$D$9*$D$9))/($D$9*SQRT(2*3.1415926)))</f>
        <v>0.005112123489596695</v>
      </c>
      <c r="D199" s="14">
        <f>$D$10*B199+$D$11</f>
        <v>2.08</v>
      </c>
      <c r="E199" s="14">
        <f>-$D$10*B199+$D$12</f>
        <v>-0.08000000000000007</v>
      </c>
      <c r="F199" s="14">
        <f>0.25*(1-B199/$D$9)</f>
        <v>-1.56</v>
      </c>
      <c r="G199" s="14">
        <f>IF(B199&lt;$D$7,IF(B199&lt;=$D$9,F199,D199),E199)</f>
        <v>-0.08000000000000007</v>
      </c>
      <c r="H199" s="14">
        <f>IF(G199&gt;0,G199/$D$14,0)</f>
        <v>0</v>
      </c>
    </row>
    <row r="200" spans="2:8" ht="13.5">
      <c r="B200" s="24">
        <v>182</v>
      </c>
      <c r="C200" s="14">
        <f>$D$15*(EXP(-(B200-$D$7)*(B200-$D$7)/(2*$D$9*$D$9))/($D$9*SQRT(2*3.1415926)))</f>
        <v>0.004487137064671833</v>
      </c>
      <c r="D200" s="14">
        <f>$D$10*B200+$D$11</f>
        <v>2.0933333333333333</v>
      </c>
      <c r="E200" s="14">
        <f>-$D$10*B200+$D$12</f>
        <v>-0.09333333333333327</v>
      </c>
      <c r="F200" s="14">
        <f>0.25*(1-B200/$D$9)</f>
        <v>-1.57</v>
      </c>
      <c r="G200" s="14">
        <f>IF(B200&lt;$D$7,IF(B200&lt;=$D$9,F200,D200),E200)</f>
        <v>-0.09333333333333327</v>
      </c>
      <c r="H200" s="14">
        <f>IF(G200&gt;0,G200/$D$14,0)</f>
        <v>0</v>
      </c>
    </row>
    <row r="201" spans="2:8" ht="13.5">
      <c r="B201" s="24">
        <v>183</v>
      </c>
      <c r="C201" s="14">
        <f>$D$15*(EXP(-(B201-$D$7)*(B201-$D$7)/(2*$D$9*$D$9))/($D$9*SQRT(2*3.1415926)))</f>
        <v>0.003932262160312054</v>
      </c>
      <c r="D201" s="14">
        <f>$D$10*B201+$D$11</f>
        <v>2.1066666666666665</v>
      </c>
      <c r="E201" s="14">
        <f>-$D$10*B201+$D$12</f>
        <v>-0.10666666666666647</v>
      </c>
      <c r="F201" s="14">
        <f>0.25*(1-B201/$D$9)</f>
        <v>-1.58</v>
      </c>
      <c r="G201" s="14">
        <f>IF(B201&lt;$D$7,IF(B201&lt;=$D$9,F201,D201),E201)</f>
        <v>-0.10666666666666647</v>
      </c>
      <c r="H201" s="14">
        <f>IF(G201&gt;0,G201/$D$14,0)</f>
        <v>0</v>
      </c>
    </row>
    <row r="202" spans="2:8" ht="13.5">
      <c r="B202" s="24">
        <v>184</v>
      </c>
      <c r="C202" s="14">
        <f>$D$15*(EXP(-(B202-$D$7)*(B202-$D$7)/(2*$D$9*$D$9))/($D$9*SQRT(2*3.1415926)))</f>
        <v>0.003440493338957375</v>
      </c>
      <c r="D202" s="14">
        <f>$D$10*B202+$D$11</f>
        <v>2.12</v>
      </c>
      <c r="E202" s="14">
        <f>-$D$10*B202+$D$12</f>
        <v>-0.1200000000000001</v>
      </c>
      <c r="F202" s="14">
        <f>0.25*(1-B202/$D$9)</f>
        <v>-1.59</v>
      </c>
      <c r="G202" s="14">
        <f>IF(B202&lt;$D$7,IF(B202&lt;=$D$9,F202,D202),E202)</f>
        <v>-0.1200000000000001</v>
      </c>
      <c r="H202" s="14">
        <f>IF(G202&gt;0,G202/$D$14,0)</f>
        <v>0</v>
      </c>
    </row>
    <row r="203" spans="2:8" ht="13.5">
      <c r="B203" s="24">
        <v>185</v>
      </c>
      <c r="C203" s="14">
        <f>$D$15*(EXP(-(B203-$D$7)*(B203-$D$7)/(2*$D$9*$D$9))/($D$9*SQRT(2*3.1415926)))</f>
        <v>0.0030054126316651584</v>
      </c>
      <c r="D203" s="14">
        <f>$D$10*B203+$D$11</f>
        <v>2.1333333333333333</v>
      </c>
      <c r="E203" s="14">
        <f>-$D$10*B203+$D$12</f>
        <v>-0.1333333333333333</v>
      </c>
      <c r="F203" s="14">
        <f>0.25*(1-B203/$D$9)</f>
        <v>-1.6</v>
      </c>
      <c r="G203" s="14">
        <f>IF(B203&lt;$D$7,IF(B203&lt;=$D$9,F203,D203),E203)</f>
        <v>-0.1333333333333333</v>
      </c>
      <c r="H203" s="14">
        <f>IF(G203&gt;0,G203/$D$14,0)</f>
        <v>0</v>
      </c>
    </row>
    <row r="204" spans="2:8" ht="13.5">
      <c r="B204" s="24">
        <v>186</v>
      </c>
      <c r="C204" s="14">
        <f>$D$15*(EXP(-(B204-$D$7)*(B204-$D$7)/(2*$D$9*$D$9))/($D$9*SQRT(2*3.1415926)))</f>
        <v>0.0026211545105358784</v>
      </c>
      <c r="D204" s="14">
        <f>$D$10*B204+$D$11</f>
        <v>2.1466666666666665</v>
      </c>
      <c r="E204" s="14">
        <f>-$D$10*B204+$D$12</f>
        <v>-0.1466666666666665</v>
      </c>
      <c r="F204" s="14">
        <f>0.25*(1-B204/$D$9)</f>
        <v>-1.61</v>
      </c>
      <c r="G204" s="14">
        <f>IF(B204&lt;$D$7,IF(B204&lt;=$D$9,F204,D204),E204)</f>
        <v>-0.1466666666666665</v>
      </c>
      <c r="H204" s="14">
        <f>IF(G204&gt;0,G204/$D$14,0)</f>
        <v>0</v>
      </c>
    </row>
    <row r="205" spans="2:8" ht="13.5">
      <c r="B205" s="24">
        <v>187</v>
      </c>
      <c r="C205" s="14">
        <f>$D$15*(EXP(-(B205-$D$7)*(B205-$D$7)/(2*$D$9*$D$9))/($D$9*SQRT(2*3.1415926)))</f>
        <v>0.0022823711339237944</v>
      </c>
      <c r="D205" s="14">
        <f>$D$10*B205+$D$11</f>
        <v>2.16</v>
      </c>
      <c r="E205" s="14">
        <f>-$D$10*B205+$D$12</f>
        <v>-0.16000000000000014</v>
      </c>
      <c r="F205" s="14">
        <f>0.25*(1-B205/$D$9)</f>
        <v>-1.62</v>
      </c>
      <c r="G205" s="14">
        <f>IF(B205&lt;$D$7,IF(B205&lt;=$D$9,F205,D205),E205)</f>
        <v>-0.16000000000000014</v>
      </c>
      <c r="H205" s="14">
        <f>IF(G205&gt;0,G205/$D$14,0)</f>
        <v>0</v>
      </c>
    </row>
    <row r="206" spans="2:8" ht="13.5">
      <c r="B206" s="24">
        <v>188</v>
      </c>
      <c r="C206" s="14">
        <f>$D$15*(EXP(-(B206-$D$7)*(B206-$D$7)/(2*$D$9*$D$9))/($D$9*SQRT(2*3.1415926)))</f>
        <v>0.0019841981415131623</v>
      </c>
      <c r="D206" s="14">
        <f>$D$10*B206+$D$11</f>
        <v>2.1733333333333333</v>
      </c>
      <c r="E206" s="14">
        <f>-$D$10*B206+$D$12</f>
        <v>-0.17333333333333334</v>
      </c>
      <c r="F206" s="14">
        <f>0.25*(1-B206/$D$9)</f>
        <v>-1.63</v>
      </c>
      <c r="G206" s="14">
        <f>IF(B206&lt;$D$7,IF(B206&lt;=$D$9,F206,D206),E206)</f>
        <v>-0.17333333333333334</v>
      </c>
      <c r="H206" s="14">
        <f>IF(G206&gt;0,G206/$D$14,0)</f>
        <v>0</v>
      </c>
    </row>
    <row r="207" spans="2:8" ht="13.5">
      <c r="B207" s="24">
        <v>189</v>
      </c>
      <c r="C207" s="14">
        <f>$D$15*(EXP(-(B207-$D$7)*(B207-$D$7)/(2*$D$9*$D$9))/($D$9*SQRT(2*3.1415926)))</f>
        <v>0.0017222212353914907</v>
      </c>
      <c r="D207" s="14">
        <f>$D$10*B207+$D$11</f>
        <v>2.1866666666666665</v>
      </c>
      <c r="E207" s="14">
        <f>-$D$10*B207+$D$12</f>
        <v>-0.18666666666666654</v>
      </c>
      <c r="F207" s="14">
        <f>0.25*(1-B207/$D$9)</f>
        <v>-1.64</v>
      </c>
      <c r="G207" s="14">
        <f>IF(B207&lt;$D$7,IF(B207&lt;=$D$9,F207,D207),E207)</f>
        <v>-0.18666666666666654</v>
      </c>
      <c r="H207" s="14">
        <f>IF(G207&gt;0,G207/$D$14,0)</f>
        <v>0</v>
      </c>
    </row>
    <row r="208" spans="2:8" ht="13.5">
      <c r="B208" s="24">
        <v>190</v>
      </c>
      <c r="C208" s="14">
        <f>$D$15*(EXP(-(B208-$D$7)*(B208-$D$7)/(2*$D$9*$D$9))/($D$9*SQRT(2*3.1415926)))</f>
        <v>0.0014924437447139823</v>
      </c>
      <c r="D208" s="14">
        <f>$D$10*B208+$D$11</f>
        <v>2.2</v>
      </c>
      <c r="E208" s="14">
        <f>-$D$10*B208+$D$12</f>
        <v>-0.20000000000000018</v>
      </c>
      <c r="F208" s="14">
        <f>0.25*(1-B208/$D$9)</f>
        <v>-1.65</v>
      </c>
      <c r="G208" s="14">
        <f>IF(B208&lt;$D$7,IF(B208&lt;=$D$9,F208,D208),E208)</f>
        <v>-0.20000000000000018</v>
      </c>
      <c r="H208" s="14">
        <f>IF(G208&gt;0,G208/$D$14,0)</f>
        <v>0</v>
      </c>
    </row>
    <row r="209" spans="2:8" ht="13.5">
      <c r="B209" s="24">
        <v>191</v>
      </c>
      <c r="C209" s="14">
        <f>$D$15*(EXP(-(B209-$D$7)*(B209-$D$7)/(2*$D$9*$D$9))/($D$9*SQRT(2*3.1415926)))</f>
        <v>0.0012912553356350135</v>
      </c>
      <c r="D209" s="14">
        <f>$D$10*B209+$D$11</f>
        <v>2.2133333333333334</v>
      </c>
      <c r="E209" s="14">
        <f>-$D$10*B209+$D$12</f>
        <v>-0.21333333333333337</v>
      </c>
      <c r="F209" s="14">
        <f>0.25*(1-B209/$D$9)</f>
        <v>-1.66</v>
      </c>
      <c r="G209" s="14">
        <f>IF(B209&lt;$D$7,IF(B209&lt;=$D$9,F209,D209),E209)</f>
        <v>-0.21333333333333337</v>
      </c>
      <c r="H209" s="14">
        <f>IF(G209&gt;0,G209/$D$14,0)</f>
        <v>0</v>
      </c>
    </row>
    <row r="210" spans="2:8" ht="13.5">
      <c r="B210" s="24">
        <v>192</v>
      </c>
      <c r="C210" s="14">
        <f>$D$15*(EXP(-(B210-$D$7)*(B210-$D$7)/(2*$D$9*$D$9))/($D$9*SQRT(2*3.1415926)))</f>
        <v>0.001115401995025199</v>
      </c>
      <c r="D210" s="14">
        <f>$D$10*B210+$D$11</f>
        <v>2.2266666666666666</v>
      </c>
      <c r="E210" s="14">
        <f>-$D$10*B210+$D$12</f>
        <v>-0.22666666666666657</v>
      </c>
      <c r="F210" s="14">
        <f>0.25*(1-B210/$D$9)</f>
        <v>-1.67</v>
      </c>
      <c r="G210" s="14">
        <f>IF(B210&lt;$D$7,IF(B210&lt;=$D$9,F210,D210),E210)</f>
        <v>-0.22666666666666657</v>
      </c>
      <c r="H210" s="14">
        <f>IF(G210&gt;0,G210/$D$14,0)</f>
        <v>0</v>
      </c>
    </row>
    <row r="211" spans="2:8" ht="13.5">
      <c r="B211" s="24">
        <v>193</v>
      </c>
      <c r="C211" s="14">
        <f>$D$15*(EXP(-(B211-$D$7)*(B211-$D$7)/(2*$D$9*$D$9))/($D$9*SQRT(2*3.1415926)))</f>
        <v>0.0009619573861781645</v>
      </c>
      <c r="D211" s="14">
        <f>$D$10*B211+$D$11</f>
        <v>2.24</v>
      </c>
      <c r="E211" s="14">
        <f>-$D$10*B211+$D$12</f>
        <v>-0.2400000000000002</v>
      </c>
      <c r="F211" s="14">
        <f>0.25*(1-B211/$D$9)</f>
        <v>-1.68</v>
      </c>
      <c r="G211" s="14">
        <f>IF(B211&lt;$D$7,IF(B211&lt;=$D$9,F211,D211),E211)</f>
        <v>-0.2400000000000002</v>
      </c>
      <c r="H211" s="14">
        <f>IF(G211&gt;0,G211/$D$14,0)</f>
        <v>0</v>
      </c>
    </row>
    <row r="212" spans="2:8" ht="13.5">
      <c r="B212" s="24">
        <v>194</v>
      </c>
      <c r="C212" s="14">
        <f>$D$15*(EXP(-(B212-$D$7)*(B212-$D$7)/(2*$D$9*$D$9))/($D$9*SQRT(2*3.1415926)))</f>
        <v>0.0008282956472686354</v>
      </c>
      <c r="D212" s="14">
        <f>$D$10*B212+$D$11</f>
        <v>2.2533333333333334</v>
      </c>
      <c r="E212" s="14">
        <f>-$D$10*B212+$D$12</f>
        <v>-0.2533333333333334</v>
      </c>
      <c r="F212" s="14">
        <f>0.25*(1-B212/$D$9)</f>
        <v>-1.69</v>
      </c>
      <c r="G212" s="14">
        <f>IF(B212&lt;$D$7,IF(B212&lt;=$D$9,F212,D212),E212)</f>
        <v>-0.2533333333333334</v>
      </c>
      <c r="H212" s="14">
        <f>IF(G212&gt;0,G212/$D$14,0)</f>
        <v>0</v>
      </c>
    </row>
    <row r="213" spans="2:8" ht="13.5">
      <c r="B213" s="24">
        <v>195</v>
      </c>
      <c r="C213" s="14">
        <f>$D$15*(EXP(-(B213-$D$7)*(B213-$D$7)/(2*$D$9*$D$9))/($D$9*SQRT(2*3.1415926)))</f>
        <v>0.0007120656787353636</v>
      </c>
      <c r="D213" s="14">
        <f>$D$10*B213+$D$11</f>
        <v>2.2666666666666666</v>
      </c>
      <c r="E213" s="14">
        <f>-$D$10*B213+$D$12</f>
        <v>-0.2666666666666666</v>
      </c>
      <c r="F213" s="14">
        <f>0.25*(1-B213/$D$9)</f>
        <v>-1.7</v>
      </c>
      <c r="G213" s="14">
        <f>IF(B213&lt;$D$7,IF(B213&lt;=$D$9,F213,D213),E213)</f>
        <v>-0.2666666666666666</v>
      </c>
      <c r="H213" s="14">
        <f>IF(G213&gt;0,G213/$D$14,0)</f>
        <v>0</v>
      </c>
    </row>
    <row r="214" spans="2:8" ht="13.5">
      <c r="B214" s="24">
        <v>196</v>
      </c>
      <c r="C214" s="14">
        <f>$D$15*(EXP(-(B214-$D$7)*(B214-$D$7)/(2*$D$9*$D$9))/($D$9*SQRT(2*3.1415926)))</f>
        <v>0.0006111669439708889</v>
      </c>
      <c r="D214" s="14">
        <f>$D$10*B214+$D$11</f>
        <v>2.28</v>
      </c>
      <c r="E214" s="14">
        <f>-$D$10*B214+$D$12</f>
        <v>-0.2799999999999998</v>
      </c>
      <c r="F214" s="14">
        <f>0.25*(1-B214/$D$9)</f>
        <v>-1.71</v>
      </c>
      <c r="G214" s="14">
        <f>IF(B214&lt;$D$7,IF(B214&lt;=$D$9,F214,D214),E214)</f>
        <v>-0.2799999999999998</v>
      </c>
      <c r="H214" s="14">
        <f>IF(G214&gt;0,G214/$D$14,0)</f>
        <v>0</v>
      </c>
    </row>
    <row r="215" spans="2:8" ht="13.5">
      <c r="B215" s="24">
        <v>197</v>
      </c>
      <c r="C215" s="14">
        <f>$D$15*(EXP(-(B215-$D$7)*(B215-$D$7)/(2*$D$9*$D$9))/($D$9*SQRT(2*3.1415926)))</f>
        <v>0.0005237267886141445</v>
      </c>
      <c r="D215" s="14">
        <f>$D$10*B215+$D$11</f>
        <v>2.2933333333333334</v>
      </c>
      <c r="E215" s="14">
        <f>-$D$10*B215+$D$12</f>
        <v>-0.29333333333333345</v>
      </c>
      <c r="F215" s="14">
        <f>0.25*(1-B215/$D$9)</f>
        <v>-1.72</v>
      </c>
      <c r="G215" s="14">
        <f>IF(B215&lt;$D$7,IF(B215&lt;=$D$9,F215,D215),E215)</f>
        <v>-0.29333333333333345</v>
      </c>
      <c r="H215" s="14">
        <f>IF(G215&gt;0,G215/$D$14,0)</f>
        <v>0</v>
      </c>
    </row>
    <row r="216" spans="2:8" ht="13.5">
      <c r="B216" s="24">
        <v>198</v>
      </c>
      <c r="C216" s="14">
        <f>$D$15*(EXP(-(B216-$D$7)*(B216-$D$7)/(2*$D$9*$D$9))/($D$9*SQRT(2*3.1415926)))</f>
        <v>0.0004480792672423308</v>
      </c>
      <c r="D216" s="14">
        <f>$D$10*B216+$D$11</f>
        <v>2.3066666666666666</v>
      </c>
      <c r="E216" s="14">
        <f>-$D$10*B216+$D$12</f>
        <v>-0.30666666666666664</v>
      </c>
      <c r="F216" s="14">
        <f>0.25*(1-B216/$D$9)</f>
        <v>-1.73</v>
      </c>
      <c r="G216" s="14">
        <f>IF(B216&lt;$D$7,IF(B216&lt;=$D$9,F216,D216),E216)</f>
        <v>-0.30666666666666664</v>
      </c>
      <c r="H216" s="14">
        <f>IF(G216&gt;0,G216/$D$14,0)</f>
        <v>0</v>
      </c>
    </row>
    <row r="217" spans="2:8" ht="13.5">
      <c r="B217" s="24">
        <v>199</v>
      </c>
      <c r="C217" s="14">
        <f>$D$15*(EXP(-(B217-$D$7)*(B217-$D$7)/(2*$D$9*$D$9))/($D$9*SQRT(2*3.1415926)))</f>
        <v>0.0003827454522047893</v>
      </c>
      <c r="D217" s="14">
        <f>$D$10*B217+$D$11</f>
        <v>2.32</v>
      </c>
      <c r="E217" s="14">
        <f>-$D$10*B217+$D$12</f>
        <v>-0.31999999999999984</v>
      </c>
      <c r="F217" s="14">
        <f>0.25*(1-B217/$D$9)</f>
        <v>-1.74</v>
      </c>
      <c r="G217" s="14">
        <f>IF(B217&lt;$D$7,IF(B217&lt;=$D$9,F217,D217),E217)</f>
        <v>-0.31999999999999984</v>
      </c>
      <c r="H217" s="14">
        <f>IF(G217&gt;0,G217/$D$14,0)</f>
        <v>0</v>
      </c>
    </row>
    <row r="218" spans="2:8" ht="13.5">
      <c r="B218" s="24">
        <v>200</v>
      </c>
      <c r="C218" s="14">
        <f>$D$15*(EXP(-(B218-$D$7)*(B218-$D$7)/(2*$D$9*$D$9))/($D$9*SQRT(2*3.1415926)))</f>
        <v>0.0003264151875764247</v>
      </c>
      <c r="D218" s="14">
        <f>$D$10*B218+$D$11</f>
        <v>2.3333333333333335</v>
      </c>
      <c r="E218" s="14">
        <f>-$D$10*B218+$D$12</f>
        <v>-0.3333333333333335</v>
      </c>
      <c r="F218" s="14">
        <f>0.25*(1-B218/$D$9)</f>
        <v>-1.75</v>
      </c>
      <c r="G218" s="14">
        <f>IF(B218&lt;$D$7,IF(B218&lt;=$D$9,F218,D218),E218)</f>
        <v>-0.3333333333333335</v>
      </c>
      <c r="H218" s="14">
        <f>IF(G218&gt;0,G218/$D$14,0)</f>
        <v>0</v>
      </c>
    </row>
    <row r="219" ht="13.5">
      <c r="B219" s="19"/>
    </row>
    <row r="220" ht="13.5">
      <c r="B220" s="19"/>
    </row>
    <row r="221" ht="13.5">
      <c r="B221" s="19"/>
    </row>
    <row r="222" ht="13.5">
      <c r="B222" s="19"/>
    </row>
    <row r="223" ht="13.5">
      <c r="B223" s="19"/>
    </row>
    <row r="224" ht="13.5">
      <c r="B224" s="19"/>
    </row>
    <row r="225" ht="13.5">
      <c r="B225" s="19"/>
    </row>
    <row r="226" ht="13.5">
      <c r="B226" s="19"/>
    </row>
    <row r="227" ht="13.5">
      <c r="B227" s="19"/>
    </row>
    <row r="228" ht="13.5">
      <c r="B228" s="19"/>
    </row>
    <row r="229" ht="13.5">
      <c r="B229" s="19"/>
    </row>
    <row r="230" ht="13.5">
      <c r="B230" s="19"/>
    </row>
    <row r="231" ht="13.5">
      <c r="B231" s="19"/>
    </row>
    <row r="232" ht="13.5">
      <c r="B232" s="19"/>
    </row>
    <row r="233" ht="13.5">
      <c r="B233" s="19"/>
    </row>
    <row r="234" ht="13.5">
      <c r="B234" s="19"/>
    </row>
  </sheetData>
  <sheetProtection selectLockedCells="1" selectUnlockedCells="1"/>
  <mergeCells count="10">
    <mergeCell ref="B2:T2"/>
    <mergeCell ref="B3:T3"/>
    <mergeCell ref="E9:G9"/>
    <mergeCell ref="E10:G10"/>
    <mergeCell ref="E11:G11"/>
    <mergeCell ref="E12:G12"/>
    <mergeCell ref="C13:G13"/>
    <mergeCell ref="E14:G14"/>
    <mergeCell ref="E15:G15"/>
    <mergeCell ref="J19:K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modified xsi:type="dcterms:W3CDTF">2017-12-24T08:58:33Z</dcterms:modified>
  <cp:category/>
  <cp:version/>
  <cp:contentType/>
  <cp:contentStatus/>
  <cp:revision>15</cp:revision>
</cp:coreProperties>
</file>